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현재_통합_문서" defaultThemeVersion="166925"/>
  <mc:AlternateContent xmlns:mc="http://schemas.openxmlformats.org/markup-compatibility/2006">
    <mc:Choice Requires="x15">
      <x15ac:absPath xmlns:x15ac="http://schemas.microsoft.com/office/spreadsheetml/2010/11/ac" url="C:\Users\들다방\Desktop\2026특판\"/>
    </mc:Choice>
  </mc:AlternateContent>
  <xr:revisionPtr revIDLastSave="0" documentId="8_{CACDED3E-5388-4341-80FC-CB65E9AAB790}" xr6:coauthVersionLast="47" xr6:coauthVersionMax="47" xr10:uidLastSave="{00000000-0000-0000-0000-000000000000}"/>
  <bookViews>
    <workbookView xWindow="-120" yWindow="-120" windowWidth="29040" windowHeight="15840" xr2:uid="{F28BFB2D-54AB-44FC-9C8C-60924457B8F8}"/>
  </bookViews>
  <sheets>
    <sheet name="주문서 양식" sheetId="1" r:id="rId1"/>
    <sheet name="상품목록" sheetId="13" r:id="rId2"/>
    <sheet name="사사키 뉴트리키 단백질 샴푸+트리트먼트 2종 세트" sheetId="14" r:id="rId3"/>
    <sheet name="hidden" sheetId="4" state="hidden" r:id="rId4"/>
  </sheets>
  <definedNames>
    <definedName name="배송비" localSheetId="3">주문서항목[[#Headers],[배송비]]</definedName>
    <definedName name="배송비" localSheetId="1">주문서항목[[#Headers],[배송비]]</definedName>
    <definedName name="배송비">주문서항목[[#Headers],[배송비]]</definedName>
    <definedName name="상품명" localSheetId="1">주문서항목[[#Headers],[상품명]]</definedName>
    <definedName name="상품명">주문서항목[[#Headers],[상품명]]</definedName>
    <definedName name="상품목록" localSheetId="1">주문서항목[[#Headers],[배송비]]</definedName>
    <definedName name="상품목록">주문서항목[[#Headers],[배송비]]</definedName>
    <definedName name="상품소계" localSheetId="3">주문서항목[[#Headers],[상품 소계]]</definedName>
    <definedName name="상품소계" localSheetId="1">주문서항목[[#Headers],[상품 소계]]</definedName>
    <definedName name="상품소계">주문서항목[[#Headers],[상품 소계]]</definedName>
    <definedName name="합계금액" localSheetId="3">주문서항목[[#Headers],[합계금액]]</definedName>
    <definedName name="합계금액" localSheetId="1">주문서항목[[#Headers],[합계금액]]</definedName>
    <definedName name="합계금액">주문서항목[[#Headers],[합계금액]]</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K7" i="1" s="1"/>
  <c r="I13" i="1"/>
  <c r="L13" i="1" s="1"/>
  <c r="I14" i="1"/>
  <c r="L14" i="1" s="1"/>
  <c r="A18" i="1"/>
  <c r="I18" i="1"/>
  <c r="L18" i="1" s="1"/>
  <c r="J18" i="1"/>
  <c r="K18" i="1" s="1"/>
  <c r="A19" i="1"/>
  <c r="I19" i="1"/>
  <c r="L19" i="1" s="1"/>
  <c r="J19" i="1"/>
  <c r="K19" i="1" s="1"/>
  <c r="J17" i="1"/>
  <c r="K17" i="1" s="1"/>
  <c r="I17" i="1"/>
  <c r="L17" i="1" s="1"/>
  <c r="A17" i="1"/>
  <c r="J16" i="1"/>
  <c r="I16" i="1"/>
  <c r="L16" i="1" s="1"/>
  <c r="A16" i="1"/>
  <c r="J15" i="1"/>
  <c r="K15" i="1" s="1"/>
  <c r="I15" i="1"/>
  <c r="L15" i="1" s="1"/>
  <c r="A15" i="1"/>
  <c r="J14" i="1"/>
  <c r="A14" i="1"/>
  <c r="J13" i="1"/>
  <c r="K13" i="1" s="1"/>
  <c r="A13" i="1"/>
  <c r="J12" i="1"/>
  <c r="I12" i="1"/>
  <c r="L12" i="1" s="1"/>
  <c r="A12" i="1"/>
  <c r="J11" i="1"/>
  <c r="K11" i="1" s="1"/>
  <c r="I11" i="1"/>
  <c r="L11" i="1" s="1"/>
  <c r="A11" i="1"/>
  <c r="J10" i="1"/>
  <c r="I10" i="1"/>
  <c r="L10" i="1" s="1"/>
  <c r="A10" i="1"/>
  <c r="J9" i="1"/>
  <c r="K9" i="1" s="1"/>
  <c r="I9" i="1"/>
  <c r="L9" i="1" s="1"/>
  <c r="A9" i="1"/>
  <c r="J8" i="1"/>
  <c r="I8" i="1"/>
  <c r="L8" i="1" s="1"/>
  <c r="A8" i="1"/>
  <c r="I7" i="1"/>
  <c r="L7" i="1" s="1"/>
  <c r="A7" i="1"/>
  <c r="J6" i="1"/>
  <c r="I6" i="1"/>
  <c r="L6" i="1" s="1"/>
  <c r="A6" i="1"/>
  <c r="I5" i="1"/>
  <c r="L5" i="1" s="1"/>
  <c r="J5" i="1"/>
  <c r="M18" i="1" l="1"/>
  <c r="M12" i="1"/>
  <c r="M14" i="1"/>
  <c r="M16" i="1"/>
  <c r="M19" i="1"/>
  <c r="M8" i="1"/>
  <c r="M10" i="1"/>
  <c r="M7" i="1"/>
  <c r="K8" i="1"/>
  <c r="M9" i="1"/>
  <c r="K10" i="1"/>
  <c r="M11" i="1"/>
  <c r="K12" i="1"/>
  <c r="M13" i="1"/>
  <c r="K14" i="1"/>
  <c r="M15" i="1"/>
  <c r="K16" i="1"/>
  <c r="M17" i="1"/>
  <c r="M6" i="1"/>
  <c r="K6" i="1"/>
  <c r="M5" i="1"/>
  <c r="A5" i="1"/>
  <c r="K5" i="1" l="1"/>
  <c r="M22" i="1" s="1"/>
  <c r="M23" i="1"/>
  <c r="M24" i="1" l="1"/>
</calcChain>
</file>

<file path=xl/sharedStrings.xml><?xml version="1.0" encoding="utf-8"?>
<sst xmlns="http://schemas.openxmlformats.org/spreadsheetml/2006/main" count="550" uniqueCount="212">
  <si>
    <t>명절특판 주문서</t>
    <phoneticPr fontId="3" type="noConversion"/>
  </si>
  <si>
    <t>번호</t>
  </si>
  <si>
    <t>받는 분 주소</t>
  </si>
  <si>
    <t>상품명</t>
  </si>
  <si>
    <t>단가</t>
  </si>
  <si>
    <t>수량</t>
  </si>
  <si>
    <t>배송비</t>
  </si>
  <si>
    <t>합계금액</t>
  </si>
  <si>
    <t>배송료 소계</t>
    <phoneticPr fontId="3" type="noConversion"/>
  </si>
  <si>
    <t>상품 소계</t>
    <phoneticPr fontId="3" type="noConversion"/>
  </si>
  <si>
    <t xml:space="preserve">총 합계 </t>
    <phoneticPr fontId="3" type="noConversion"/>
  </si>
  <si>
    <t>국민은행  972401-01-030430 ㈜들다방</t>
    <phoneticPr fontId="3" type="noConversion"/>
  </si>
  <si>
    <t>받는 분 
이름</t>
    <phoneticPr fontId="3" type="noConversion"/>
  </si>
  <si>
    <t>입금계좌</t>
    <phoneticPr fontId="3" type="noConversion"/>
  </si>
  <si>
    <t>문의전화</t>
    <phoneticPr fontId="3" type="noConversion"/>
  </si>
  <si>
    <t>들다방 쇼핑몰 주소 (카드결제 가능) shop.deuldabang.com</t>
    <phoneticPr fontId="3" type="noConversion"/>
  </si>
  <si>
    <t>주문서 보내는 메일 주소</t>
    <phoneticPr fontId="3" type="noConversion"/>
  </si>
  <si>
    <t>deuldabang@gmail.com</t>
    <phoneticPr fontId="3" type="noConversion"/>
  </si>
  <si>
    <t>상품 카탈로그는 오른쪽 주소와 QR코드로 보실 수 있습니다. bit.ly/dbdbn</t>
    <phoneticPr fontId="3" type="noConversion"/>
  </si>
  <si>
    <t>상품
번호</t>
    <phoneticPr fontId="3" type="noConversion"/>
  </si>
  <si>
    <t>* 아래 표의 칸이 부족할 경우 행 삽입 후 사용해주세요</t>
    <phoneticPr fontId="3" type="noConversion"/>
  </si>
  <si>
    <t>입금자명</t>
    <phoneticPr fontId="3" type="noConversion"/>
  </si>
  <si>
    <t>필요증빙서류</t>
    <phoneticPr fontId="3" type="noConversion"/>
  </si>
  <si>
    <t>070-4231-9278 업무시간 오전 10시 ~ 오후 6시 카카오톡 deuldabang</t>
    <phoneticPr fontId="3" type="noConversion"/>
  </si>
  <si>
    <t>업체명</t>
  </si>
  <si>
    <t>기프트세트</t>
  </si>
  <si>
    <t>인기세트</t>
  </si>
  <si>
    <t>델리팜벌꿀3호</t>
  </si>
  <si>
    <t>아진식품</t>
  </si>
  <si>
    <t>전복구이 김세트</t>
  </si>
  <si>
    <t>수산물 세트 1호</t>
  </si>
  <si>
    <t>수산물 세트 3호</t>
  </si>
  <si>
    <t>멸치 종합선물 세트</t>
  </si>
  <si>
    <t>한국야쿠르트</t>
  </si>
  <si>
    <t>발효홍삼K 프리미엄</t>
  </si>
  <si>
    <t>승곡리체험마을회</t>
  </si>
  <si>
    <t>강정평화상단</t>
  </si>
  <si>
    <t>뫼내뜰영농조합법인</t>
  </si>
  <si>
    <t>통인동커피공방</t>
  </si>
  <si>
    <t>상품상세</t>
  </si>
  <si>
    <t>볶음멸치 350g, 국멸치 350g, 곱창돌김 50장, 건새우150g, 미역 50g. 다시마 50g, 전복구이김 2봉, 볶음김자반 1봉.</t>
  </si>
  <si>
    <t>멸치세트 900g(소멸치 300g, 중멸치 300g, 대멸치 300g).</t>
  </si>
  <si>
    <t>건다시마 100g 4봉, 건미역 100g 4봉.</t>
  </si>
  <si>
    <t>국내산 6년근 홍삼 유산균 발효, 진세노사이드 7.5mg, 인삼열매, 차가버섯, 천궁 포함. 30병, 총 1500ml.</t>
  </si>
  <si>
    <t>강원도 홍천군에서 친환경 농법으로 키우고 거둔 귀한 유기농 쌀.</t>
  </si>
  <si>
    <t>트렌디 블랜딩 + 콜롬비아 원두 500g씩 총 2봉(선물용 박스 포장) - 홀빈(갈지않음)</t>
  </si>
  <si>
    <t>트렌디 블랜딩 + 콜롬비아 원두 500g씩 총 2봉(선물용 박스 포장) - 프렌치프레스(굵게)</t>
  </si>
  <si>
    <t>트렌디 블랜딩 + 콜롬비아 원두 500g씩 총 2봉(선물용 박스 포장) - 핸드드립(중간)</t>
  </si>
  <si>
    <t>트렌디 블랜딩 + 콜롬비아 원두 500g씩 총 2봉(선물용 박스 포장) - 커피메이커(중간)</t>
  </si>
  <si>
    <t>트렌디 블랜딩 + 콜롬비아 원두 500g씩 총 2봉(선물용 박스 포장) - 모카포트(잘게)</t>
  </si>
  <si>
    <t>트렌디 블랜딩 + 콜롬비아 원두 500g씩 총 2봉(선물용 박스 포장) - 가정용 에스프레소머신(잘게)</t>
  </si>
  <si>
    <t>판매가</t>
  </si>
  <si>
    <t>4,000원. 5개 이상 한 주소 배송 무료</t>
  </si>
  <si>
    <t>3,500원. 10개 이상 한 주소 배송 무료</t>
  </si>
  <si>
    <t>배송비</t>
    <phoneticPr fontId="3" type="noConversion"/>
  </si>
  <si>
    <t>곱창돌김 50장, 볶음김자반 4봉</t>
  </si>
  <si>
    <t>전복구이김 10봉, 볶음김자반 4봉</t>
  </si>
  <si>
    <t>유기농 발아미 6종 현미, 찹쌀현미, 삼색미, 찰흑미, 찰녹미, 찰적미, 각 400g씩 진공 포장.</t>
  </si>
  <si>
    <t>곱창돌김 세트 Ⓥ</t>
  </si>
  <si>
    <t>수산물 알뜰 세트</t>
  </si>
  <si>
    <t>수산물 가득 세트</t>
  </si>
  <si>
    <t>다시마+미역세트 Ⓥ</t>
  </si>
  <si>
    <t>동원 T12호</t>
  </si>
  <si>
    <t>[천연의향]만능간장/참기름/볶음참깨3P 세트</t>
  </si>
  <si>
    <t>[국물필살기]한알육수4P</t>
  </si>
  <si>
    <t>건시 1.5kg (30-36과) Ⓥ</t>
  </si>
  <si>
    <t>친환경 배 7.5kg Ⓥ</t>
  </si>
  <si>
    <t>친환경 사과 배 혼합 6-6.5kg Ⓥ</t>
  </si>
  <si>
    <t>유기농 백미 10kg Ⓥ</t>
  </si>
  <si>
    <t>유기농 발아미 6종 선물세트 Ⓥ</t>
  </si>
  <si>
    <t>커피원두 1kg 선물포장 세트 Ⓥ 홀빈</t>
  </si>
  <si>
    <t>커피원두 1kg 선물포장 세트 Ⓥ 프렌치프레스</t>
  </si>
  <si>
    <t>커피원두 1kg 선물포장 세트 Ⓥ 핸드드립</t>
  </si>
  <si>
    <t>커피원두 1kg 선물포장 세트 Ⓥ 커피메이커</t>
  </si>
  <si>
    <t>커피원두 1kg 선물포장 세트 Ⓥ 모카포트</t>
  </si>
  <si>
    <t>커피원두 1kg 선물포장 세트 Ⓥ 가정용 에스프레소 머신</t>
  </si>
  <si>
    <t>무료</t>
  </si>
  <si>
    <t>전복구이김 3봉, 볶음김자반 3봉, 미역100g 2봉, 다시마 100g 2봉</t>
  </si>
  <si>
    <t>전복구이김 2봉, 볶음김자반 1봉, 멸치 350g, 미역 100g 1봉, 다시마 100g 1봉</t>
  </si>
  <si>
    <t>곱창돌김 100장 , 미역 50g 1봉, 다시마 50g 1봉, 전복구이김 2봉.</t>
  </si>
  <si>
    <t>라이트스탠다드 참치 135g 12캔</t>
  </si>
  <si>
    <t>진하게 깃든 도라지진액 250g*2병 + 고급박스 + 고급쇼핑백</t>
  </si>
  <si>
    <t>주문하는 분 이름</t>
    <phoneticPr fontId="3" type="noConversion"/>
  </si>
  <si>
    <t>청정원 정성 7호</t>
  </si>
  <si>
    <t>청정원 정성 8호</t>
  </si>
  <si>
    <t>사조 안심특선 V75호</t>
  </si>
  <si>
    <t>기프트 명품 2호</t>
  </si>
  <si>
    <t>기뜬정 도라지청 2구 선물세트</t>
  </si>
  <si>
    <t>드립백 킨토 머그컵 선물 세트 Ⓥ</t>
  </si>
  <si>
    <t>그루터기친환경영농법인</t>
  </si>
  <si>
    <t>잇츠팜 115g 2개, 진간장골드 200ml 2개, 옥수수유500ml 1개, 요리올리고당 700g 1개, 생강매실맛술410ml 1개</t>
  </si>
  <si>
    <t>진간장골드 500ml 1개, 요리유 500ml 1개, 사과식초500ml 1개, 생강매실맛술 410ml 1개, 소갈비양념280g 1개, 민속당면 300g 1개, 청정미역 25g 1개, 유기농황설탕 454g 1개, 찰고추장 500g 1개, 맛소금 250g 1개, 키친타올 1개, 물엿 700g 1개</t>
  </si>
  <si>
    <t>봉이네농원 전통방식 첨가물 없는 자연건조 명품 상주곶감 선물세트 건시 30~36과 1.5kg</t>
  </si>
  <si>
    <t>13g 대용량 드립백 머그컵 선물 세트. KINTO 머그컵 250ml / 커피공방 드립백 7봉 / 크래프트 박스 포장 / 통인동 커피공방에서 로스팅 된 25가지의 원두 중 3-4 가지를 골라 포장해드립니다. / 머그컵 색상 랜덤 발송</t>
  </si>
  <si>
    <r>
      <rPr>
        <b/>
        <sz val="11"/>
        <color theme="1"/>
        <rFont val="Segoe UI Symbol"/>
        <family val="2"/>
      </rPr>
      <t>⌜</t>
    </r>
    <r>
      <rPr>
        <b/>
        <sz val="11"/>
        <color theme="1"/>
        <rFont val="맑은 고딕"/>
        <family val="2"/>
        <charset val="129"/>
        <scheme val="minor"/>
      </rPr>
      <t>전국장애인차별철폐연대</t>
    </r>
    <r>
      <rPr>
        <b/>
        <sz val="11"/>
        <color theme="1"/>
        <rFont val="Segoe UI Symbol"/>
        <family val="2"/>
      </rPr>
      <t>⌟</t>
    </r>
    <r>
      <rPr>
        <b/>
        <sz val="11"/>
        <color theme="1"/>
        <rFont val="Calibri"/>
        <family val="2"/>
      </rPr>
      <t xml:space="preserve"> </t>
    </r>
    <r>
      <rPr>
        <b/>
        <sz val="11"/>
        <color theme="1"/>
        <rFont val="맑은 고딕"/>
        <family val="2"/>
        <charset val="129"/>
        <scheme val="minor"/>
      </rPr>
      <t>에서는 2026 설</t>
    </r>
    <r>
      <rPr>
        <b/>
        <sz val="11"/>
        <color theme="1"/>
        <rFont val="Calibri"/>
        <family val="2"/>
      </rPr>
      <t xml:space="preserve"> </t>
    </r>
    <r>
      <rPr>
        <b/>
        <sz val="11"/>
        <color theme="1"/>
        <rFont val="맑은 고딕"/>
        <family val="2"/>
        <charset val="129"/>
        <scheme val="minor"/>
      </rPr>
      <t>명절을</t>
    </r>
    <r>
      <rPr>
        <b/>
        <sz val="11"/>
        <color theme="1"/>
        <rFont val="Calibri"/>
        <family val="2"/>
      </rPr>
      <t xml:space="preserve"> </t>
    </r>
    <r>
      <rPr>
        <b/>
        <sz val="11"/>
        <color theme="1"/>
        <rFont val="맑은 고딕"/>
        <family val="2"/>
        <charset val="129"/>
        <scheme val="minor"/>
      </rPr>
      <t>맞아</t>
    </r>
    <r>
      <rPr>
        <b/>
        <sz val="11"/>
        <color theme="1"/>
        <rFont val="Calibri"/>
        <family val="2"/>
      </rPr>
      <t xml:space="preserve"> </t>
    </r>
    <r>
      <rPr>
        <b/>
        <sz val="11"/>
        <color theme="1"/>
        <rFont val="맑은 고딕"/>
        <family val="2"/>
        <charset val="129"/>
        <scheme val="minor"/>
      </rPr>
      <t>진보적장애운동인</t>
    </r>
    <r>
      <rPr>
        <b/>
        <sz val="11"/>
        <color theme="1"/>
        <rFont val="Calibri"/>
        <family val="2"/>
      </rPr>
      <t xml:space="preserve"> </t>
    </r>
    <r>
      <rPr>
        <b/>
        <sz val="11"/>
        <color theme="1"/>
        <rFont val="맑은 고딕"/>
        <family val="2"/>
        <charset val="129"/>
        <scheme val="minor"/>
      </rPr>
      <t>기금마련을</t>
    </r>
    <r>
      <rPr>
        <b/>
        <sz val="11"/>
        <color theme="1"/>
        <rFont val="Calibri"/>
        <family val="2"/>
      </rPr>
      <t xml:space="preserve"> </t>
    </r>
    <r>
      <rPr>
        <b/>
        <sz val="11"/>
        <color theme="1"/>
        <rFont val="맑은 고딕"/>
        <family val="2"/>
        <charset val="129"/>
        <scheme val="minor"/>
      </rPr>
      <t>위한</t>
    </r>
    <r>
      <rPr>
        <b/>
        <sz val="11"/>
        <color theme="1"/>
        <rFont val="Calibri"/>
        <family val="2"/>
      </rPr>
      <t xml:space="preserve"> </t>
    </r>
    <r>
      <rPr>
        <b/>
        <sz val="11"/>
        <color theme="1"/>
        <rFont val="맑은 고딕"/>
        <family val="2"/>
        <charset val="129"/>
        <scheme val="minor"/>
      </rPr>
      <t>선물</t>
    </r>
    <r>
      <rPr>
        <b/>
        <sz val="11"/>
        <color theme="1"/>
        <rFont val="Calibri"/>
        <family val="2"/>
      </rPr>
      <t xml:space="preserve"> </t>
    </r>
    <r>
      <rPr>
        <b/>
        <sz val="11"/>
        <color theme="1"/>
        <rFont val="맑은 고딕"/>
        <family val="2"/>
        <charset val="129"/>
        <scheme val="minor"/>
      </rPr>
      <t>특별</t>
    </r>
    <r>
      <rPr>
        <b/>
        <sz val="11"/>
        <color theme="1"/>
        <rFont val="Calibri"/>
        <family val="2"/>
      </rPr>
      <t xml:space="preserve"> </t>
    </r>
    <r>
      <rPr>
        <b/>
        <sz val="11"/>
        <color theme="1"/>
        <rFont val="맑은 고딕"/>
        <family val="2"/>
        <charset val="129"/>
        <scheme val="minor"/>
      </rPr>
      <t>판매를</t>
    </r>
    <r>
      <rPr>
        <b/>
        <sz val="11"/>
        <color theme="1"/>
        <rFont val="Calibri"/>
        <family val="2"/>
      </rPr>
      <t xml:space="preserve"> </t>
    </r>
    <r>
      <rPr>
        <b/>
        <sz val="11"/>
        <color theme="1"/>
        <rFont val="맑은 고딕"/>
        <family val="2"/>
        <charset val="129"/>
        <scheme val="minor"/>
      </rPr>
      <t>합니다</t>
    </r>
    <r>
      <rPr>
        <b/>
        <sz val="11"/>
        <color theme="1"/>
        <rFont val="Calibri"/>
        <family val="2"/>
      </rPr>
      <t xml:space="preserve">.
</t>
    </r>
    <r>
      <rPr>
        <b/>
        <sz val="11"/>
        <color theme="1"/>
        <rFont val="맑은 고딕"/>
        <family val="2"/>
        <charset val="129"/>
        <scheme val="minor"/>
      </rPr>
      <t>연대를</t>
    </r>
    <r>
      <rPr>
        <b/>
        <sz val="11"/>
        <color theme="1"/>
        <rFont val="Calibri"/>
        <family val="2"/>
      </rPr>
      <t xml:space="preserve"> </t>
    </r>
    <r>
      <rPr>
        <b/>
        <sz val="11"/>
        <color theme="1"/>
        <rFont val="맑은 고딕"/>
        <family val="2"/>
        <charset val="129"/>
        <scheme val="minor"/>
      </rPr>
      <t>통해</t>
    </r>
    <r>
      <rPr>
        <b/>
        <sz val="11"/>
        <color theme="1"/>
        <rFont val="Calibri"/>
        <family val="2"/>
      </rPr>
      <t xml:space="preserve"> </t>
    </r>
    <r>
      <rPr>
        <b/>
        <sz val="11"/>
        <color theme="1"/>
        <rFont val="맑은 고딕"/>
        <family val="2"/>
        <charset val="129"/>
        <scheme val="minor"/>
      </rPr>
      <t>진보적장애인운동이</t>
    </r>
    <r>
      <rPr>
        <b/>
        <sz val="11"/>
        <color theme="1"/>
        <rFont val="Calibri"/>
        <family val="2"/>
      </rPr>
      <t xml:space="preserve"> </t>
    </r>
    <r>
      <rPr>
        <b/>
        <sz val="11"/>
        <color theme="1"/>
        <rFont val="맑은 고딕"/>
        <family val="2"/>
        <charset val="129"/>
        <scheme val="minor"/>
      </rPr>
      <t>함께</t>
    </r>
    <r>
      <rPr>
        <b/>
        <sz val="11"/>
        <color theme="1"/>
        <rFont val="Calibri"/>
        <family val="2"/>
      </rPr>
      <t xml:space="preserve"> </t>
    </r>
    <r>
      <rPr>
        <b/>
        <sz val="11"/>
        <color theme="1"/>
        <rFont val="맑은 고딕"/>
        <family val="2"/>
        <charset val="129"/>
        <scheme val="minor"/>
      </rPr>
      <t>갈</t>
    </r>
    <r>
      <rPr>
        <b/>
        <sz val="11"/>
        <color theme="1"/>
        <rFont val="Calibri"/>
        <family val="2"/>
      </rPr>
      <t xml:space="preserve"> </t>
    </r>
    <r>
      <rPr>
        <b/>
        <sz val="11"/>
        <color theme="1"/>
        <rFont val="맑은 고딕"/>
        <family val="2"/>
        <charset val="129"/>
        <scheme val="minor"/>
      </rPr>
      <t>수</t>
    </r>
    <r>
      <rPr>
        <b/>
        <sz val="11"/>
        <color theme="1"/>
        <rFont val="Calibri"/>
        <family val="2"/>
      </rPr>
      <t xml:space="preserve"> </t>
    </r>
    <r>
      <rPr>
        <b/>
        <sz val="11"/>
        <color theme="1"/>
        <rFont val="맑은 고딕"/>
        <family val="2"/>
        <charset val="129"/>
        <scheme val="minor"/>
      </rPr>
      <t>있도록</t>
    </r>
    <r>
      <rPr>
        <b/>
        <sz val="11"/>
        <color theme="1"/>
        <rFont val="Calibri"/>
        <family val="2"/>
      </rPr>
      <t xml:space="preserve"> </t>
    </r>
    <r>
      <rPr>
        <b/>
        <sz val="11"/>
        <color theme="1"/>
        <rFont val="맑은 고딕"/>
        <family val="2"/>
        <charset val="129"/>
        <scheme val="minor"/>
      </rPr>
      <t>도와주세요</t>
    </r>
    <r>
      <rPr>
        <b/>
        <sz val="11"/>
        <color theme="1"/>
        <rFont val="Calibri"/>
        <family val="2"/>
      </rPr>
      <t>!</t>
    </r>
    <phoneticPr fontId="3" type="noConversion"/>
  </si>
  <si>
    <t>물품 주문 마감일은 2026년 2월 6일 (금)입니다. 일부 상품은 조기 마감합니다.</t>
    <phoneticPr fontId="3" type="noConversion"/>
  </si>
  <si>
    <t>동원참치 A9호</t>
  </si>
  <si>
    <t>동원참치 A12호</t>
  </si>
  <si>
    <t>사조 안심특선 V35호</t>
  </si>
  <si>
    <t>델리팜벌꿀1호</t>
  </si>
  <si>
    <t>선데이프라임5호 Ⓥ</t>
  </si>
  <si>
    <t>발효홍삼양갱 프리미엄 Ⓥ</t>
  </si>
  <si>
    <t>반건시 1.5kg (30과) Ⓥ</t>
  </si>
  <si>
    <t>부사+골드 사과 5kg Ⓥ</t>
  </si>
  <si>
    <t>평화상단 한라봉 선물용 3kg Ⓥ</t>
  </si>
  <si>
    <t>평화상단 한라봉 선물용 5kg Ⓥ</t>
  </si>
  <si>
    <t>평화상단 레드향 중대 선물용 3kg Ⓥ</t>
  </si>
  <si>
    <t>평화상단 레드향 중대 선물용 5kg Ⓥ</t>
  </si>
  <si>
    <t>장애해방 우비 티셔츠 3종 세트</t>
  </si>
  <si>
    <t>사사키 뉴트리키 단백질 샴푸+트리트먼트 2종 세트</t>
  </si>
  <si>
    <t>동원참치 살코기 85G 9개 , 손잡이 케이스</t>
  </si>
  <si>
    <t>동원참치 살코기 85G 12개 , 손잡이 케이스</t>
  </si>
  <si>
    <t>바삭요리유 500ml 1개, 물엿 700g 1개, 살코기참치 85g 3개, 잔슨빌시그니처 115g 2개, 사과식초 500ml 1개, 홍게간장 500ml 1개</t>
  </si>
  <si>
    <t>LG생활건강 리엔 로열젤리 샴푸 400ml(1입), 모던에디션 체리블라썸 샴푸 200ml(2입), LG생활건강 리엔 로열젤리 린스 200ml(1입), 벨먼 프로폴리스 바디워시 200ml(2입), 온더바디 비누 80g(3입), 페리오 치약 100g(4입), 샤워볼 1P(1입)</t>
  </si>
  <si>
    <t>국산 100% 벌꿀 550g*1개 * 원산지 : 국산벌꿀 100% * 포장 : 손잡이지함/플라스틱병/택배박스</t>
  </si>
  <si>
    <t>국산 100% 벌꿀 550g*3개 * 원산지 : 국산벌꿀 100% * 포장 : 손잡이지함/플라스틱병/택배박스</t>
  </si>
  <si>
    <t>호두140g, 아몬드180g, 크렌베리180g * 원산지 : 미국캘리포니아 * 포장 : 손잡이지함/택배박스</t>
  </si>
  <si>
    <t>한알육수 60g*4팩(1팩당 3g 20알) * 멸치, 새우, 벤댕이, 다시마, 홍합, 표고, 무, 마늘, 양파, 청양고추 등 최상의 재료를 한알에 담았습니다. * 사이즈 : 310*230*50mm * 원산지 : 국내산 * 포장 : 손잡이지함/한알낱개포장/택배박스</t>
  </si>
  <si>
    <t>만능간장300g, 참기름 300ml, 볶음참깨 130g * 사이즈 : 270*310*70mm * 포 장 : 지함(손잡이)/유리병</t>
  </si>
  <si>
    <t>국내산 홍삼 농축액 및 몸에 좋은 호두와 대보 등 11가지 전통재료로 만든 웰빙간식 15개 * 40g, 총 600g.</t>
  </si>
  <si>
    <t>봉이네농원 전통방식 첨가물 없는 자연건조 명품 상주곶감 선물세트 반건시 30과 1.5kg</t>
  </si>
  <si>
    <t>가을농원</t>
  </si>
  <si>
    <t>충북 괴산 청천면에 위치한 가을농원. 껍질째 먹는 빨간 부사, 시나노 골드 13~14과 반반 구성. GAP, 저탄소 인증. (*설 전 일괄 배송)</t>
  </si>
  <si>
    <t>경북 상주 낙동에 위치한 승곡리 마을에서 보내드리는 새콤달콤 배 (*설 전 일괄 배송)</t>
  </si>
  <si>
    <t>강정마을 재배. 강제 착색, 왁스코팅, 강제 후숙 없는 귀한 한라봉 3kg 9~12과. 1월 26일 첫 발송.</t>
  </si>
  <si>
    <t>강제 착색, 왁스코팅, 강제 후숙 없는 강정마을 한라봉 5kg 14~21과.1월 26일 첫 발송.</t>
  </si>
  <si>
    <t>강정마을 재배, 붉은빛이 매력적인 신품종 레드향. 3kg 7~14과.모든 수익금은 제주 해군기지 반대를 위한 투쟁에 쓰입니다.</t>
  </si>
  <si>
    <t>붉은빛이 매력적인 신품종(한라봉+서지향) 강정마을 레드향. 5kg 13~25과. 모든 수익금은 제주 해군기지 반대를 위한 투쟁에 쓰입니다.</t>
  </si>
  <si>
    <t>들다방</t>
  </si>
  <si>
    <t>들다방 장애해방 투쟁러 티셔츠 2장(흰색 1+검정 1) + 우비 1장(핑크/초록 택1)+ 장애해방 포스터 2장+ 쇼핑백 1개</t>
  </si>
  <si>
    <t>뉴트리키 샴푸 320g + 트리트먼트 320ml + 헤어팩 80ml *포장: 종이케이스 포장 *쇼핑몰 판매 불가 (주문서 혹은 전화문의)</t>
  </si>
  <si>
    <t>경북 상주 낙동에 위치한 승곡리 마을에서 보내드리는 사과 6과+배 4~6과 혼합 6~6.5kg 1박스 (*설 전주 일괄 배송)</t>
  </si>
  <si>
    <t>카놀라유 500ml 1개, 사과식초 500ml 1개, 살코기참치 85g 6개, 쟌슨빌클래식 200g 1개, 토판소금 200g 1개, 고소한참기름 110ml 1개 ,맛술 500ml 1개, 양조간장 500ml 1개</t>
    <phoneticPr fontId="3" type="noConversion"/>
  </si>
  <si>
    <t>메모</t>
    <phoneticPr fontId="3" type="noConversion"/>
  </si>
  <si>
    <t>* 상품 목록 탭에서 상품 상세를 확인하실 수 있습니다.</t>
    <phoneticPr fontId="3" type="noConversion"/>
  </si>
  <si>
    <t>* 사사키 뉴트리키 단백질 샴푸+트리트먼트 2종 세트는 온라인, 쇼핑몰 노출이 금지된 상품입니다. 주문서로만 주문 가능합니다.</t>
    <phoneticPr fontId="3" type="noConversion"/>
  </si>
  <si>
    <t>* 장애해방 우비 티셔츠 3종 세트 선택 시 메모란에 티셔츠 사이즈(M,L,XL,2XL,3XL,4XL), 티셔츠 색상(흰/검), 우비 색상(초록/핑크) 을 입력해주세요</t>
    <phoneticPr fontId="3" type="noConversion"/>
  </si>
  <si>
    <t>결제예정일</t>
    <phoneticPr fontId="3" type="noConversion"/>
  </si>
  <si>
    <t>* 세금계산서 발행시 청구세금계산서 발행을 원하시면 필요증빙서류에 기재해주세요.</t>
    <phoneticPr fontId="3" type="noConversion"/>
  </si>
  <si>
    <t>세금계산서</t>
    <phoneticPr fontId="3" type="noConversion"/>
  </si>
  <si>
    <t>OOO</t>
    <phoneticPr fontId="3" type="noConversion"/>
  </si>
  <si>
    <t>010-1111-1111</t>
    <phoneticPr fontId="3" type="noConversion"/>
  </si>
  <si>
    <t>서울시 종로구 동숭길 25 4층</t>
    <phoneticPr fontId="3" type="noConversion"/>
  </si>
  <si>
    <t>쇼핑몰구입 링크</t>
    <phoneticPr fontId="3" type="noConversion"/>
  </si>
  <si>
    <t>https://shop.deuldabang.com/product/kjhrb35/</t>
    <phoneticPr fontId="3" type="noConversion"/>
  </si>
  <si>
    <t>https://shop.deuldabang.com/product/kjred35kg/</t>
    <phoneticPr fontId="3" type="noConversion"/>
  </si>
  <si>
    <t>https://shop.deuldabang.com/product/bga5kg/</t>
    <phoneticPr fontId="3" type="noConversion"/>
  </si>
  <si>
    <t>https://shop.deuldabang.com/product/jb/</t>
    <phoneticPr fontId="3" type="noConversion"/>
  </si>
  <si>
    <t>https://shop.deuldabang.com/product/gs153036v/</t>
    <phoneticPr fontId="3" type="noConversion"/>
  </si>
  <si>
    <t>https://shop.deuldabang.com/product/bg30/</t>
    <phoneticPr fontId="3" type="noConversion"/>
  </si>
  <si>
    <t>https://shop.deuldabang.com/product/sav35/</t>
    <phoneticPr fontId="3" type="noConversion"/>
  </si>
  <si>
    <t>https://shop.deuldabang.com/product/dca12/</t>
    <phoneticPr fontId="3" type="noConversion"/>
  </si>
  <si>
    <t>https://shop.deuldabang.com/product/dca9/</t>
    <phoneticPr fontId="3" type="noConversion"/>
  </si>
  <si>
    <t>https://shop.deuldabang.com/product/satsv75h/</t>
    <phoneticPr fontId="3" type="noConversion"/>
  </si>
  <si>
    <t>https://shop.deuldabang.com/product/cjwnn8h/</t>
    <phoneticPr fontId="3" type="noConversion"/>
  </si>
  <si>
    <t>https://shop.deuldabang.com/product/cjwnn7h/</t>
    <phoneticPr fontId="3" type="noConversion"/>
  </si>
  <si>
    <t>https://shop.deuldabang.com/product/dch-2/</t>
    <phoneticPr fontId="3" type="noConversion"/>
  </si>
  <si>
    <t>https://shop.deuldabang.com/product/lgm2h/</t>
    <phoneticPr fontId="3" type="noConversion"/>
  </si>
  <si>
    <t>https://shop.deuldabang.com/product/yb6sv/</t>
    <phoneticPr fontId="3" type="noConversion"/>
  </si>
  <si>
    <t>https://shop.deuldabang.com/product/ugnbm10kg/</t>
    <phoneticPr fontId="3" type="noConversion"/>
  </si>
  <si>
    <t>https://shop.deuldabang.com/product/sgs/</t>
    <phoneticPr fontId="3" type="noConversion"/>
  </si>
  <si>
    <t>https://shop.deuldabang.com/product/sas/</t>
    <phoneticPr fontId="3" type="noConversion"/>
  </si>
  <si>
    <t>https://shop.deuldabang.com/product/ss3hnew/</t>
    <phoneticPr fontId="3" type="noConversion"/>
  </si>
  <si>
    <t>https://shop.deuldabang.com/product/ss1new/</t>
    <phoneticPr fontId="3" type="noConversion"/>
  </si>
  <si>
    <t>https://shop.deuldabang.com/product/jbgigs/</t>
    <phoneticPr fontId="3" type="noConversion"/>
  </si>
  <si>
    <t>https://shop.deuldabang.com/product/gds/</t>
    <phoneticPr fontId="3" type="noConversion"/>
  </si>
  <si>
    <t>https://shop.deuldabang.com/product/dsm/</t>
    <phoneticPr fontId="3" type="noConversion"/>
  </si>
  <si>
    <t>https://shop.deuldabang.com/product/mjs/</t>
    <phoneticPr fontId="3" type="noConversion"/>
  </si>
  <si>
    <t>https://shop.deuldabang.com/product/sp3h/</t>
    <phoneticPr fontId="3" type="noConversion"/>
  </si>
  <si>
    <t>https://shop.deuldabang.com/product/gphy4p/</t>
    <phoneticPr fontId="3" type="noConversion"/>
  </si>
  <si>
    <t>https://shop.deuldabang.com/product/gd2s/</t>
    <phoneticPr fontId="3" type="noConversion"/>
  </si>
  <si>
    <t>https://shop.deuldabang.com/product/ch3p/</t>
    <phoneticPr fontId="3" type="noConversion"/>
  </si>
  <si>
    <t>https://shop.deuldabang.com/product/dlfbg1h/</t>
    <phoneticPr fontId="3" type="noConversion"/>
  </si>
  <si>
    <t>https://shop.deuldabang.com/product/dfbg3h/</t>
    <phoneticPr fontId="3" type="noConversion"/>
  </si>
  <si>
    <t>https://shop.deuldabang.com/product/dkmssv/</t>
  </si>
  <si>
    <t>https://shop.deuldabang.com/product/tcgb/</t>
  </si>
  <si>
    <t>https://shop.deuldabang.com/product/bhhs/</t>
    <phoneticPr fontId="3" type="noConversion"/>
  </si>
  <si>
    <t>https://shop.deuldabang.com/product/hsyg/</t>
    <phoneticPr fontId="3" type="noConversion"/>
  </si>
  <si>
    <t>https://shop.deuldabang.com/product/tw3s/</t>
    <phoneticPr fontId="3" type="noConversion"/>
  </si>
  <si>
    <r>
      <t xml:space="preserve">친환경 사과 배 혼합 6-6.5kg </t>
    </r>
    <r>
      <rPr>
        <sz val="11"/>
        <color theme="1"/>
        <rFont val="Segoe UI Symbol"/>
        <family val="2"/>
      </rPr>
      <t>Ⓥ</t>
    </r>
    <phoneticPr fontId="3" type="noConversion"/>
  </si>
  <si>
    <t>https://shop.deuldabang.com/product/sbh6kg/</t>
    <phoneticPr fontId="3" type="noConversion"/>
  </si>
  <si>
    <t>사사키 뉴트리키 단백질 샴푸+트리트먼트 2종 세트</t>
    <phoneticPr fontId="3" type="noConversion"/>
  </si>
  <si>
    <t>상품명</t>
    <phoneticPr fontId="20" type="noConversion"/>
  </si>
  <si>
    <t>모델명</t>
    <phoneticPr fontId="20" type="noConversion"/>
  </si>
  <si>
    <t>원산지</t>
  </si>
  <si>
    <t>제조사</t>
  </si>
  <si>
    <t>상세SPEC</t>
    <phoneticPr fontId="20" type="noConversion"/>
  </si>
  <si>
    <t>뉴트리키 한정판 기획 키트</t>
    <phoneticPr fontId="20" type="noConversion"/>
  </si>
  <si>
    <t>대한민국</t>
    <phoneticPr fontId="20" type="noConversion"/>
  </si>
  <si>
    <t>㈜아름다운화장품</t>
    <phoneticPr fontId="20" type="noConversion"/>
  </si>
  <si>
    <r>
      <rPr>
        <b/>
        <sz val="11"/>
        <color rgb="FF000000"/>
        <rFont val="맑은 고딕"/>
        <family val="3"/>
        <charset val="129"/>
        <scheme val="minor"/>
      </rPr>
      <t>[제품구성]</t>
    </r>
    <r>
      <rPr>
        <sz val="11"/>
        <color rgb="FF000000"/>
        <rFont val="맑은 고딕"/>
        <family val="3"/>
        <charset val="129"/>
        <scheme val="minor"/>
      </rPr>
      <t xml:space="preserve">
 &gt; 뉴트리키 샴푸 320g + 트리트먼트 320ml + 헤어팩 80ml
</t>
    </r>
    <r>
      <rPr>
        <b/>
        <sz val="11"/>
        <color rgb="FF000000"/>
        <rFont val="맑은 고딕"/>
        <family val="3"/>
        <charset val="129"/>
        <scheme val="minor"/>
      </rPr>
      <t>[제품특징]</t>
    </r>
    <r>
      <rPr>
        <sz val="11"/>
        <color rgb="FF000000"/>
        <rFont val="맑은 고딕"/>
        <family val="3"/>
        <charset val="129"/>
        <scheme val="minor"/>
      </rPr>
      <t xml:space="preserve">
 &gt; 손상된 모벨에 집중적인 영양 공급으로 건강한 모발을 서포트하는 뉴트리키 시스템
 &gt; 구주콩의 양이온성 폴리머의 코팅 효과로 모발 손상방지 및 컨디셔닝 효과 극대화
 &gt; 비이온성 폴리머의 작용으로 샴푸 시 모발의 마찰을 줄여주어 모발의 손상을 방지
 &gt; 두피 유수분밸런스 보습 효과
 &gt; 두피가 가장 좋아하는 약산성 밸런스를 유지하여 두피는 건강하게, 모발은 부드럽게
 &gt; 자연유래 추출물 24종류가 포함되어있어 모발과 두피에 영양을 공급해줍니다.
 &gt; 코코넛에서 추출한 자연유래 계면활성제 함유
 &gt; 뉴트리키만의 시그니처 향
 &gt; 사사키 뉴트리키 트리트먼트는 살롱 전문 제품이며 전국 20,000개 이상 매장에서 실제로 사용하는 프로페셔널 제품입니다. </t>
    </r>
    <phoneticPr fontId="20" type="noConversion"/>
  </si>
  <si>
    <t>사사키 뉴트리키 단백질 샴푸+트리트먼트 2종 세트</t>
    <phoneticPr fontId="20" type="noConversion"/>
  </si>
  <si>
    <t>판매가</t>
    <phoneticPr fontId="3" type="noConversion"/>
  </si>
  <si>
    <t>무료배송</t>
    <phoneticPr fontId="3" type="noConversion"/>
  </si>
  <si>
    <t>주문하는 분 
휴대전화번호</t>
    <phoneticPr fontId="3" type="noConversion"/>
  </si>
  <si>
    <t>받는 분 
휴대전화번호</t>
    <phoneticPr fontId="3" type="noConversion"/>
  </si>
  <si>
    <t>010-1111-1112</t>
  </si>
  <si>
    <t>010-1111-1114</t>
  </si>
  <si>
    <t>010-1111-1115</t>
  </si>
  <si>
    <t>010-1111-1116</t>
  </si>
  <si>
    <t>010-1111-1117</t>
  </si>
  <si>
    <t>010-1111-1118</t>
  </si>
  <si>
    <t>010-1111-1119</t>
  </si>
  <si>
    <t>010-1111-1120</t>
  </si>
  <si>
    <t>010-1111-1121</t>
  </si>
  <si>
    <t>010-1111-1122</t>
  </si>
  <si>
    <t>010-1111-1123</t>
  </si>
  <si>
    <t>010-1111-1124</t>
  </si>
  <si>
    <t>010-1111-1125</t>
  </si>
  <si>
    <t>010-8402-1920</t>
    <phoneticPr fontId="3" type="noConversion"/>
  </si>
  <si>
    <t>OO장애인자립생활센터</t>
  </si>
  <si>
    <t>OO장애인자립생활센터</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</si>
</sst>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Red]\(0\)"/>
    <numFmt numFmtId="177" formatCode="#,##0_);[Red]\(#,##0\)"/>
  </numFmts>
  <fonts count="25">
    <font>
      <sz val="11"/>
      <color theme="1"/>
      <name val="맑은 고딕"/>
      <family val="2"/>
      <charset val="129"/>
      <scheme val="minor"/>
    </font>
    <font>
      <sz val="11"/>
      <color theme="1"/>
      <name val="맑은 고딕"/>
      <family val="2"/>
      <charset val="129"/>
      <scheme val="minor"/>
    </font>
    <font>
      <b/>
      <sz val="11"/>
      <color theme="1"/>
      <name val="맑은 고딕"/>
      <family val="2"/>
      <charset val="129"/>
      <scheme val="minor"/>
    </font>
    <font>
      <sz val="8"/>
      <name val="맑은 고딕"/>
      <family val="2"/>
      <charset val="129"/>
      <scheme val="minor"/>
    </font>
    <font>
      <sz val="11"/>
      <color theme="0"/>
      <name val="맑은 고딕"/>
      <family val="3"/>
      <charset val="129"/>
      <scheme val="minor"/>
    </font>
    <font>
      <b/>
      <sz val="11"/>
      <color theme="1"/>
      <name val="맑은 고딕"/>
      <family val="3"/>
      <charset val="129"/>
      <scheme val="minor"/>
    </font>
    <font>
      <b/>
      <sz val="11"/>
      <color theme="0"/>
      <name val="맑은 고딕"/>
      <family val="3"/>
      <charset val="129"/>
      <scheme val="minor"/>
    </font>
    <font>
      <b/>
      <sz val="24"/>
      <color theme="3" tint="-0.249977111117893"/>
      <name val="맑은 고딕"/>
      <family val="3"/>
      <charset val="129"/>
      <scheme val="minor"/>
    </font>
    <font>
      <b/>
      <sz val="11"/>
      <color theme="1"/>
      <name val="Segoe UI Symbol"/>
      <family val="2"/>
    </font>
    <font>
      <b/>
      <sz val="11"/>
      <color theme="1"/>
      <name val="Calibri"/>
      <family val="2"/>
    </font>
    <font>
      <u/>
      <sz val="11"/>
      <color theme="10"/>
      <name val="맑은 고딕"/>
      <family val="2"/>
      <charset val="129"/>
      <scheme val="minor"/>
    </font>
    <font>
      <b/>
      <u/>
      <sz val="11"/>
      <color theme="3" tint="0.39997558519241921"/>
      <name val="맑은 고딕"/>
      <family val="3"/>
      <charset val="129"/>
      <scheme val="minor"/>
    </font>
    <font>
      <b/>
      <sz val="11"/>
      <color theme="3" tint="0.39997558519241921"/>
      <name val="맑은 고딕"/>
      <family val="3"/>
      <charset val="129"/>
      <scheme val="minor"/>
    </font>
    <font>
      <sz val="11"/>
      <name val="맑은 고딕"/>
      <family val="2"/>
      <charset val="129"/>
      <scheme val="minor"/>
    </font>
    <font>
      <sz val="11"/>
      <name val="맑은 고딕"/>
      <family val="3"/>
      <charset val="129"/>
      <scheme val="minor"/>
    </font>
    <font>
      <sz val="10"/>
      <color theme="1"/>
      <name val="맑은 고딕"/>
      <family val="2"/>
      <charset val="129"/>
      <scheme val="minor"/>
    </font>
    <font>
      <sz val="10"/>
      <color theme="1"/>
      <name val="Arial"/>
      <family val="2"/>
    </font>
    <font>
      <sz val="11"/>
      <color theme="1"/>
      <name val="Segoe UI Symbol"/>
      <family val="2"/>
    </font>
    <font>
      <sz val="11"/>
      <name val="돋움"/>
      <family val="3"/>
      <charset val="129"/>
    </font>
    <font>
      <b/>
      <sz val="12"/>
      <name val="맑은 고딕"/>
      <family val="3"/>
      <charset val="129"/>
      <scheme val="minor"/>
    </font>
    <font>
      <sz val="8"/>
      <name val="돋움"/>
      <family val="3"/>
      <charset val="129"/>
    </font>
    <font>
      <b/>
      <sz val="12"/>
      <color indexed="8"/>
      <name val="맑은 고딕"/>
      <family val="3"/>
      <charset val="129"/>
      <scheme val="minor"/>
    </font>
    <font>
      <sz val="10"/>
      <name val="맑은 고딕"/>
      <family val="3"/>
      <charset val="129"/>
      <scheme val="minor"/>
    </font>
    <font>
      <sz val="11"/>
      <color rgb="FF000000"/>
      <name val="맑은 고딕"/>
      <family val="3"/>
      <charset val="129"/>
      <scheme val="minor"/>
    </font>
    <font>
      <b/>
      <sz val="11"/>
      <color rgb="FF000000"/>
      <name val="맑은 고딕"/>
      <family val="3"/>
      <charset val="129"/>
      <scheme val="minor"/>
    </font>
  </fonts>
  <fills count="8">
    <fill>
      <patternFill patternType="none"/>
    </fill>
    <fill>
      <patternFill patternType="gray125"/>
    </fill>
    <fill>
      <patternFill patternType="solid">
        <fgColor theme="1" tint="0.34998626667073579"/>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rgb="FFCCCCCC"/>
      </left>
      <right style="medium">
        <color rgb="FFCCCCCC"/>
      </right>
      <top style="medium">
        <color rgb="FFCCCCCC"/>
      </top>
      <bottom style="medium">
        <color rgb="FFCCCCCC"/>
      </bottom>
      <diagonal/>
    </border>
    <border>
      <left style="hair">
        <color auto="1"/>
      </left>
      <right/>
      <top style="hair">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style="hair">
        <color auto="1"/>
      </bottom>
      <diagonal/>
    </border>
    <border>
      <left style="hair">
        <color auto="1"/>
      </left>
      <right/>
      <top/>
      <bottom/>
      <diagonal/>
    </border>
    <border>
      <left style="hair">
        <color auto="1"/>
      </left>
      <right/>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41"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8" fillId="0" borderId="0">
      <alignment vertical="center"/>
    </xf>
  </cellStyleXfs>
  <cellXfs count="56">
    <xf numFmtId="0" fontId="0" fillId="0" borderId="0" xfId="0">
      <alignment vertical="center"/>
    </xf>
    <xf numFmtId="0" fontId="0" fillId="0" borderId="0" xfId="0" applyAlignment="1">
      <alignment horizontal="center" vertical="center"/>
    </xf>
    <xf numFmtId="176" fontId="0" fillId="0" borderId="0" xfId="1" applyNumberFormat="1" applyFont="1" applyAlignment="1">
      <alignment horizontal="center" vertical="center"/>
    </xf>
    <xf numFmtId="41" fontId="4" fillId="2" borderId="0" xfId="0" applyNumberFormat="1" applyFont="1" applyFill="1">
      <alignment vertical="center"/>
    </xf>
    <xf numFmtId="0" fontId="6" fillId="2" borderId="0" xfId="0" applyFont="1" applyFill="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3" borderId="1" xfId="0" applyFont="1" applyFill="1" applyBorder="1">
      <alignment vertical="center"/>
    </xf>
    <xf numFmtId="41" fontId="0" fillId="3" borderId="1" xfId="0" applyNumberFormat="1" applyFill="1" applyBorder="1">
      <alignment vertical="center"/>
    </xf>
    <xf numFmtId="0" fontId="5" fillId="4" borderId="0" xfId="0" applyFont="1" applyFill="1">
      <alignment vertical="center"/>
    </xf>
    <xf numFmtId="41" fontId="0" fillId="4" borderId="0" xfId="0" applyNumberFormat="1" applyFill="1">
      <alignment vertical="center"/>
    </xf>
    <xf numFmtId="3" fontId="0" fillId="0" borderId="0" xfId="0" applyNumberFormat="1" applyAlignment="1">
      <alignment horizontal="center" vertical="center"/>
    </xf>
    <xf numFmtId="0" fontId="0" fillId="0" borderId="0" xfId="0" applyAlignment="1">
      <alignment horizontal="left" vertical="center"/>
    </xf>
    <xf numFmtId="0" fontId="0" fillId="5" borderId="0" xfId="0" applyFill="1" applyAlignment="1">
      <alignment horizontal="center" vertical="center" wrapText="1"/>
    </xf>
    <xf numFmtId="0" fontId="0" fillId="5" borderId="0" xfId="0" applyFill="1" applyAlignment="1">
      <alignment horizontal="center" vertical="center"/>
    </xf>
    <xf numFmtId="0" fontId="0" fillId="2" borderId="0" xfId="0" applyFill="1" applyAlignment="1">
      <alignment horizontal="center" vertical="center" wrapText="1"/>
    </xf>
    <xf numFmtId="0" fontId="0" fillId="6" borderId="0" xfId="0" applyFill="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49" fontId="0" fillId="0" borderId="0" xfId="0" applyNumberFormat="1">
      <alignment vertical="center"/>
    </xf>
    <xf numFmtId="41" fontId="0" fillId="0" borderId="0" xfId="1" applyFont="1" applyAlignment="1" applyProtection="1">
      <alignment horizontal="center" vertical="center"/>
    </xf>
    <xf numFmtId="0" fontId="15" fillId="0" borderId="0" xfId="0" applyFont="1" applyAlignment="1">
      <alignment horizontal="center" vertical="center"/>
    </xf>
    <xf numFmtId="0" fontId="16" fillId="0" borderId="5" xfId="0" applyFont="1" applyBorder="1" applyAlignment="1">
      <alignment horizontal="center" vertical="center" wrapText="1"/>
    </xf>
    <xf numFmtId="0" fontId="15" fillId="0" borderId="0" xfId="0" applyFont="1" applyAlignment="1">
      <alignment horizontal="center" vertical="center" wrapText="1"/>
    </xf>
    <xf numFmtId="49" fontId="15" fillId="0" borderId="0" xfId="0" applyNumberFormat="1" applyFont="1" applyAlignment="1" applyProtection="1">
      <alignment horizontal="center" vertical="center"/>
      <protection locked="0"/>
    </xf>
    <xf numFmtId="0" fontId="0" fillId="0" borderId="0" xfId="0" applyAlignment="1">
      <alignment vertical="center" wrapText="1"/>
    </xf>
    <xf numFmtId="0" fontId="5" fillId="0" borderId="0" xfId="0" applyFont="1">
      <alignment vertical="center"/>
    </xf>
    <xf numFmtId="14" fontId="0" fillId="0" borderId="3" xfId="0" applyNumberFormat="1" applyBorder="1" applyAlignment="1">
      <alignment horizontal="left" vertical="center"/>
    </xf>
    <xf numFmtId="0" fontId="0" fillId="0" borderId="3" xfId="0" applyBorder="1">
      <alignment vertical="center"/>
    </xf>
    <xf numFmtId="0" fontId="0" fillId="0" borderId="4" xfId="0" applyBorder="1" applyAlignment="1">
      <alignment horizontal="left" vertical="center"/>
    </xf>
    <xf numFmtId="0" fontId="0" fillId="0" borderId="4" xfId="0" applyBorder="1">
      <alignment vertical="center"/>
    </xf>
    <xf numFmtId="0" fontId="5" fillId="0" borderId="6" xfId="0" applyFont="1" applyBorder="1">
      <alignment vertical="center"/>
    </xf>
    <xf numFmtId="0" fontId="11" fillId="0" borderId="4" xfId="2" applyFont="1" applyBorder="1" applyAlignment="1">
      <alignment horizontal="left" vertical="center"/>
    </xf>
    <xf numFmtId="0" fontId="12" fillId="0" borderId="4" xfId="0" applyFont="1" applyBorder="1">
      <alignment vertical="center"/>
    </xf>
    <xf numFmtId="0" fontId="0" fillId="0" borderId="7" xfId="0"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0" fillId="0" borderId="11" xfId="0" applyBorder="1">
      <alignment vertical="center"/>
    </xf>
    <xf numFmtId="0" fontId="0" fillId="0" borderId="12" xfId="0" applyBorder="1">
      <alignment vertical="center"/>
    </xf>
    <xf numFmtId="0" fontId="0" fillId="0" borderId="2" xfId="0" applyBorder="1">
      <alignment vertical="center"/>
    </xf>
    <xf numFmtId="0" fontId="16" fillId="0" borderId="0" xfId="0" applyFont="1" applyAlignment="1">
      <alignment horizontal="center" vertical="center" wrapText="1"/>
    </xf>
    <xf numFmtId="3" fontId="0" fillId="0" borderId="0" xfId="0" applyNumberFormat="1" applyAlignment="1">
      <alignment horizontal="left" vertical="center"/>
    </xf>
    <xf numFmtId="0" fontId="10" fillId="0" borderId="0" xfId="2" applyAlignment="1">
      <alignment horizontal="left" vertical="center"/>
    </xf>
    <xf numFmtId="0" fontId="19" fillId="0" borderId="15" xfId="3" applyFont="1" applyBorder="1" applyAlignment="1">
      <alignment horizontal="center" vertical="center" wrapText="1"/>
    </xf>
    <xf numFmtId="0" fontId="22" fillId="0" borderId="15" xfId="3" applyFont="1" applyBorder="1" applyAlignment="1" applyProtection="1">
      <alignment horizontal="center" vertical="center" wrapText="1"/>
      <protection locked="0"/>
    </xf>
    <xf numFmtId="0" fontId="22" fillId="0" borderId="15" xfId="3" applyFont="1" applyBorder="1" applyAlignment="1">
      <alignment horizontal="center" vertical="center" wrapText="1"/>
    </xf>
    <xf numFmtId="0" fontId="23" fillId="0" borderId="15" xfId="3" applyFont="1" applyBorder="1" applyAlignment="1">
      <alignment vertical="center" wrapText="1"/>
    </xf>
    <xf numFmtId="41" fontId="0" fillId="0" borderId="0" xfId="1" applyFont="1">
      <alignment vertical="center"/>
    </xf>
    <xf numFmtId="0" fontId="7" fillId="0" borderId="0" xfId="0" applyFont="1" applyAlignment="1">
      <alignment horizontal="center" vertical="center"/>
    </xf>
    <xf numFmtId="0" fontId="2" fillId="0" borderId="0" xfId="0" applyFont="1" applyAlignment="1">
      <alignment horizontal="center" vertical="center" wrapText="1"/>
    </xf>
    <xf numFmtId="177" fontId="19" fillId="7" borderId="13" xfId="3" applyNumberFormat="1" applyFont="1" applyFill="1" applyBorder="1" applyAlignment="1">
      <alignment horizontal="center" vertical="center"/>
    </xf>
    <xf numFmtId="177" fontId="19" fillId="7" borderId="14" xfId="3" applyNumberFormat="1" applyFont="1" applyFill="1" applyBorder="1" applyAlignment="1">
      <alignment horizontal="center" vertical="center"/>
    </xf>
    <xf numFmtId="177" fontId="21" fillId="7" borderId="13" xfId="3" applyNumberFormat="1" applyFont="1" applyFill="1" applyBorder="1" applyAlignment="1">
      <alignment horizontal="center" vertical="center"/>
    </xf>
    <xf numFmtId="177" fontId="21" fillId="7" borderId="14" xfId="3" applyNumberFormat="1" applyFont="1" applyFill="1" applyBorder="1" applyAlignment="1">
      <alignment horizontal="center" vertical="center"/>
    </xf>
  </cellXfs>
  <cellStyles count="4">
    <cellStyle name="쉼표 [0]" xfId="1" builtinId="6"/>
    <cellStyle name="표준" xfId="0" builtinId="0"/>
    <cellStyle name="표준 102" xfId="3" xr:uid="{C1DD5B27-2D59-4538-A775-443897100A07}"/>
    <cellStyle name="하이퍼링크" xfId="2" builtinId="8"/>
  </cellStyles>
  <dxfs count="29">
    <dxf>
      <alignment horizontal="center" vertical="center" textRotation="0" wrapText="0" indent="0" justifyLastLine="0" shrinkToFit="0" readingOrder="0"/>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numFmt numFmtId="30" formatCode="@"/>
    </dxf>
    <dxf>
      <alignment horizontal="center"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numFmt numFmtId="30" formatCode="@"/>
    </dxf>
    <dxf>
      <alignment horizontal="center" vertical="center" textRotation="0" wrapText="0" indent="0" justifyLastLine="0" shrinkToFit="0" readingOrder="0"/>
    </dxf>
    <dxf>
      <numFmt numFmtId="33" formatCode="_-* #,##0_-;\-* #,##0_-;_-* &quot;-&quot;_-;_-@_-"/>
      <alignment horizontal="center" vertical="center" textRotation="0" wrapText="0" indent="0" justifyLastLine="0" shrinkToFit="0" readingOrder="0"/>
      <protection locked="1" hidden="0"/>
    </dxf>
    <dxf>
      <numFmt numFmtId="33" formatCode="_-* #,##0_-;\-* #,##0_-;_-* &quot;-&quot;_-;_-@_-"/>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numFmt numFmtId="33" formatCode="_-* #,##0_-;\-* #,##0_-;_-* &quot;-&quot;_-;_-@_-"/>
      <alignment horizontal="center" vertical="center" textRotation="0" wrapText="0" indent="0" justifyLastLine="0" shrinkToFit="0" readingOrder="0"/>
      <protection locked="1" hidden="0"/>
    </dxf>
    <dxf>
      <numFmt numFmtId="33" formatCode="_-* #,##0_-;\-* #,##0_-;_-* &quot;-&quot;_-;_-@_-"/>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dxf>
    <dxf>
      <numFmt numFmtId="176" formatCode="0_);[Red]\(0\)"/>
      <alignment horizontal="center" vertical="center" textRotation="0" wrapText="0" indent="0" justifyLastLine="0" shrinkToFit="0" readingOrder="0"/>
    </dxf>
    <dxf>
      <font>
        <strike val="0"/>
        <outline val="0"/>
        <shadow val="0"/>
        <u val="none"/>
        <vertAlign val="baseline"/>
        <sz val="10"/>
        <color theme="1"/>
      </font>
      <numFmt numFmtId="30" formatCode="@"/>
      <alignment horizontal="center" vertical="center" textRotation="0" wrapText="0" indent="0" justifyLastLine="0" shrinkToFit="0" readingOrder="0"/>
      <protection locked="0" hidden="0"/>
    </dxf>
    <dxf>
      <font>
        <strike val="0"/>
        <outline val="0"/>
        <shadow val="0"/>
        <u val="none"/>
        <vertAlign val="baseline"/>
        <sz val="10"/>
        <color theme="1"/>
      </font>
      <alignment horizontal="center"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alignment horizontal="center" vertical="center"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protection locked="0" hidden="0"/>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protection locked="0" hidden="0"/>
    </dxf>
    <dxf>
      <font>
        <strike val="0"/>
        <outline val="0"/>
        <shadow val="0"/>
        <u val="none"/>
        <vertAlign val="baseline"/>
        <sz val="10"/>
        <color theme="1"/>
      </font>
      <numFmt numFmtId="30" formatCode="@"/>
      <alignment horizontal="center" vertical="center" textRotation="0" wrapText="0" indent="0" justifyLastLine="0" shrinkToFit="0" readingOrder="0"/>
      <protection locked="0" hidden="0"/>
    </dxf>
    <dxf>
      <font>
        <strike val="0"/>
        <outline val="0"/>
        <shadow val="0"/>
        <u val="none"/>
        <vertAlign val="baseline"/>
        <sz val="10"/>
        <color theme="1"/>
      </font>
      <alignment horizontal="center" vertical="center" textRotation="0" wrapText="0" indent="0" justifyLastLine="0" shrinkToFit="0" readingOrder="0"/>
      <protection locked="0" hidden="0"/>
    </dxf>
    <dxf>
      <alignment horizontal="center" vertical="center" textRotation="0" wrapText="0" indent="0" justifyLastLine="0" shrinkToFit="0" readingOrder="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2143125</xdr:colOff>
      <xdr:row>27</xdr:row>
      <xdr:rowOff>171450</xdr:rowOff>
    </xdr:from>
    <xdr:to>
      <xdr:col>9</xdr:col>
      <xdr:colOff>238125</xdr:colOff>
      <xdr:row>36</xdr:row>
      <xdr:rowOff>57150</xdr:rowOff>
    </xdr:to>
    <xdr:pic>
      <xdr:nvPicPr>
        <xdr:cNvPr id="3" name="그림 2">
          <a:extLst>
            <a:ext uri="{FF2B5EF4-FFF2-40B4-BE49-F238E27FC236}">
              <a16:creationId xmlns:a16="http://schemas.microsoft.com/office/drawing/2014/main" id="{822CE1E6-037A-78A3-3147-E549DB13D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6925" y="8382000"/>
          <a:ext cx="1771650" cy="1771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142875</xdr:colOff>
      <xdr:row>1</xdr:row>
      <xdr:rowOff>95250</xdr:rowOff>
    </xdr:from>
    <xdr:to>
      <xdr:col>11</xdr:col>
      <xdr:colOff>318735</xdr:colOff>
      <xdr:row>3</xdr:row>
      <xdr:rowOff>2452007</xdr:rowOff>
    </xdr:to>
    <xdr:pic>
      <xdr:nvPicPr>
        <xdr:cNvPr id="2" name="그림 1">
          <a:extLst>
            <a:ext uri="{FF2B5EF4-FFF2-40B4-BE49-F238E27FC236}">
              <a16:creationId xmlns:a16="http://schemas.microsoft.com/office/drawing/2014/main" id="{A8F2100C-CD60-43FD-9DDF-876F27B31A98}"/>
            </a:ext>
          </a:extLst>
        </xdr:cNvPr>
        <xdr:cNvPicPr>
          <a:picLocks noChangeAspect="1"/>
        </xdr:cNvPicPr>
      </xdr:nvPicPr>
      <xdr:blipFill>
        <a:blip xmlns:r="http://schemas.openxmlformats.org/officeDocument/2006/relationships" r:embed="rId1"/>
        <a:stretch>
          <a:fillRect/>
        </a:stretch>
      </xdr:blipFill>
      <xdr:spPr>
        <a:xfrm>
          <a:off x="11468100" y="304800"/>
          <a:ext cx="4290660" cy="27758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26D0BD-D27A-484A-950D-558C110EADAE}" name="주문서항목" displayName="주문서항목" ref="A4:N19" totalsRowShown="0" headerRowDxfId="28" dataDxfId="27" dataCellStyle="쉼표 [0]">
  <tableColumns count="14">
    <tableColumn id="1" xr3:uid="{11FDF10E-3A56-4CDE-A35D-645FE1E61432}" name="번호" dataDxfId="26">
      <calculatedColumnFormula>ROW()-4</calculatedColumnFormula>
    </tableColumn>
    <tableColumn id="2" xr3:uid="{DF688DBD-74EA-4931-982B-A21E3E336B68}" name="주문하는 분 이름" dataDxfId="25"/>
    <tableColumn id="3" xr3:uid="{DE3091D6-C425-46A8-99F5-9F94F71D0504}" name="주문하는 분 _x000a_휴대전화번호" dataDxfId="24"/>
    <tableColumn id="4" xr3:uid="{E096CD72-A298-4750-BD01-84CD2E4575C4}" name="받는 분 _x000a_이름" dataDxfId="23"/>
    <tableColumn id="5" xr3:uid="{C2AD6689-5A9D-4091-AEF4-5349277F1E1A}" name="받는 분 _x000a_휴대전화번호" dataDxfId="22"/>
    <tableColumn id="6" xr3:uid="{EB65F860-7C83-41D6-B85E-CFABD3A5BD3D}" name="받는 분 주소" dataDxfId="21"/>
    <tableColumn id="8" xr3:uid="{2AC1AED2-A620-4FED-B2FF-84AF516A1F84}" name="상품명" dataDxfId="20"/>
    <tableColumn id="10" xr3:uid="{99975E94-22AA-47B8-AB4E-9070BECE0461}" name="수량" dataDxfId="19" dataCellStyle="쉼표 [0]"/>
    <tableColumn id="7" xr3:uid="{E9D2152D-C2A4-40BE-8316-95FA6AF14412}" name="상품_x000a_번호" dataDxfId="18">
      <calculatedColumnFormula>VLOOKUP($G5,hidden!$A$2:$C$443,2,0)</calculatedColumnFormula>
    </tableColumn>
    <tableColumn id="9" xr3:uid="{1763F475-42AF-4C91-9914-9FAE0DA05DFA}" name="단가" dataDxfId="17" dataCellStyle="쉼표 [0]">
      <calculatedColumnFormula>IF(OR($G5="",$H5=""),"",VLOOKUP($G5,hidden!$A$2:$C$45,3,0))</calculatedColumnFormula>
    </tableColumn>
    <tableColumn id="13" xr3:uid="{31874A2A-E0F3-4A4D-8A24-93F34D063281}" name="상품 소계" dataDxfId="16" dataCellStyle="쉼표 [0]">
      <calculatedColumnFormula>IF(OR($J5="",$H5=""),"",$J5*$H5)</calculatedColumnFormula>
    </tableColumn>
    <tableColumn id="11" xr3:uid="{CE4A1C0E-12C0-4AB6-ADD6-2E9C1A00D809}" name="배송비" dataDxfId="15" dataCellStyle="쉼표 [0]">
      <calculatedColumnFormula>IF(OR(G5="",H5=""),"",IF(VALUE(I5)&lt;=8,IF(VALUE(H5)&gt;=10,0,3500),IF(VALUE(I5)&lt;=14,IF(VALUE(H5)&gt;=5,0,4000),IF(VALUE(I5)=16,IF(VALUE(H5)&gt;=5,0,4000),0))))</calculatedColumnFormula>
    </tableColumn>
    <tableColumn id="12" xr3:uid="{A32ABE02-ADFA-4207-AFBE-AD40A4D44D97}" name="합계금액" dataDxfId="14" dataCellStyle="쉼표 [0]">
      <calculatedColumnFormula>IF(OR($J5="",$H5="",$L5=""),"",$J5*$H5+$L5)</calculatedColumnFormula>
    </tableColumn>
    <tableColumn id="15" xr3:uid="{CE9C4433-0222-4CFD-9489-D3B598387410}" name="메모" dataDxfId="13" dataCellStyle="쉼표 [0]"/>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373805-DBA6-4285-88CF-6046AA3DB3FF}" name="표1_32" displayName="표1_32" ref="A1:G45" totalsRowShown="0" headerRowDxfId="12">
  <autoFilter ref="A1:G45" xr:uid="{5748F3C9-20EA-4169-BC39-578B5D590AE0}"/>
  <tableColumns count="7">
    <tableColumn id="2" xr3:uid="{E2B7F477-0BD0-45C6-B2ED-020471D90B2D}" name="상품명" dataDxfId="11"/>
    <tableColumn id="1" xr3:uid="{656EC87F-CC76-40A1-AD04-5427DDADF490}" name="번호" dataDxfId="10"/>
    <tableColumn id="3" xr3:uid="{8AF969ED-DE23-480D-AE84-5A992EEBFD73}" name="판매가" dataDxfId="9"/>
    <tableColumn id="4" xr3:uid="{70D08B73-6CD8-4A33-B960-5C047F15C37C}" name="배송비" dataDxfId="8"/>
    <tableColumn id="5" xr3:uid="{377D81CC-D555-4E5C-9C31-C7D4DA03BBD6}" name="업체명" dataDxfId="7"/>
    <tableColumn id="7" xr3:uid="{F918D778-D417-47E2-BE34-C655A3618BB6}" name="쇼핑몰구입 링크" dataDxfId="6"/>
    <tableColumn id="6" xr3:uid="{6C0FBB53-99AD-4172-BFD0-43CFC59E9E41}" name="상품상세"/>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9EA679-765F-47EF-A35A-9DA1FE2EABBD}" name="표1_3" displayName="표1_3" ref="A1:F45" totalsRowShown="0" headerRowDxfId="5">
  <autoFilter ref="A1:F45" xr:uid="{5748F3C9-20EA-4169-BC39-578B5D590AE0}"/>
  <tableColumns count="6">
    <tableColumn id="2" xr3:uid="{6D8F7715-0564-40B7-85C3-64FEED263894}" name="상품명" dataDxfId="4"/>
    <tableColumn id="1" xr3:uid="{55FC2495-08C6-4407-A557-4D0AAC8D6428}" name="번호" dataDxfId="3"/>
    <tableColumn id="3" xr3:uid="{8A66B0B5-53FB-4EC7-8353-F3E1DDD8B1B2}" name="판매가" dataDxfId="2"/>
    <tableColumn id="4" xr3:uid="{05196512-B427-42CA-8887-71E19BA9E29D}" name="배송비" dataDxfId="1"/>
    <tableColumn id="5" xr3:uid="{D0D9E099-4E3B-4596-A35D-CE2047F84F06}" name="업체명" dataDxfId="0"/>
    <tableColumn id="6" xr3:uid="{39270E3C-B4C4-4A69-8929-97BBCE0D1E40}" name="상품상세"/>
  </tableColumns>
  <tableStyleInfo name="TableStyleLight8" showFirstColumn="0" showLastColumn="0" showRowStripes="1" showColumnStripes="0"/>
</table>
</file>

<file path=xl/theme/theme1.xml><?xml version="1.0" encoding="utf-8"?>
<a:theme xmlns:a="http://schemas.openxmlformats.org/drawingml/2006/main" name="Office 2013 - 2022 테마">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uldabang@gmail.com"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s://shop.deuldabang.com/product/cjwnn8h/" TargetMode="External"/><Relationship Id="rId18" Type="http://schemas.openxmlformats.org/officeDocument/2006/relationships/hyperlink" Target="https://shop.deuldabang.com/product/ugnbm10kg/" TargetMode="External"/><Relationship Id="rId26" Type="http://schemas.openxmlformats.org/officeDocument/2006/relationships/hyperlink" Target="https://shop.deuldabang.com/product/mjs/" TargetMode="External"/><Relationship Id="rId39" Type="http://schemas.openxmlformats.org/officeDocument/2006/relationships/printerSettings" Target="../printerSettings/printerSettings2.bin"/><Relationship Id="rId21" Type="http://schemas.openxmlformats.org/officeDocument/2006/relationships/hyperlink" Target="https://shop.deuldabang.com/product/ss3hnew/" TargetMode="External"/><Relationship Id="rId34" Type="http://schemas.openxmlformats.org/officeDocument/2006/relationships/hyperlink" Target="https://shop.deuldabang.com/product/tcgb/" TargetMode="External"/><Relationship Id="rId7" Type="http://schemas.openxmlformats.org/officeDocument/2006/relationships/hyperlink" Target="https://shop.deuldabang.com/product/gs153036v/" TargetMode="External"/><Relationship Id="rId12" Type="http://schemas.openxmlformats.org/officeDocument/2006/relationships/hyperlink" Target="https://shop.deuldabang.com/product/satsv75h/" TargetMode="External"/><Relationship Id="rId17" Type="http://schemas.openxmlformats.org/officeDocument/2006/relationships/hyperlink" Target="https://shop.deuldabang.com/product/yb6sv/" TargetMode="External"/><Relationship Id="rId25" Type="http://schemas.openxmlformats.org/officeDocument/2006/relationships/hyperlink" Target="https://shop.deuldabang.com/product/dsm/" TargetMode="External"/><Relationship Id="rId33" Type="http://schemas.openxmlformats.org/officeDocument/2006/relationships/hyperlink" Target="https://shop.deuldabang.com/product/dkmssv/" TargetMode="External"/><Relationship Id="rId38" Type="http://schemas.openxmlformats.org/officeDocument/2006/relationships/hyperlink" Target="https://shop.deuldabang.com/product/sbh6kg/" TargetMode="External"/><Relationship Id="rId2" Type="http://schemas.openxmlformats.org/officeDocument/2006/relationships/hyperlink" Target="https://shop.deuldabang.com/product/kjhrb35/" TargetMode="External"/><Relationship Id="rId16" Type="http://schemas.openxmlformats.org/officeDocument/2006/relationships/hyperlink" Target="https://shop.deuldabang.com/product/lgm2h/" TargetMode="External"/><Relationship Id="rId20" Type="http://schemas.openxmlformats.org/officeDocument/2006/relationships/hyperlink" Target="https://shop.deuldabang.com/product/sas/" TargetMode="External"/><Relationship Id="rId29" Type="http://schemas.openxmlformats.org/officeDocument/2006/relationships/hyperlink" Target="https://shop.deuldabang.com/product/gd2s/" TargetMode="External"/><Relationship Id="rId1" Type="http://schemas.openxmlformats.org/officeDocument/2006/relationships/hyperlink" Target="https://shop.deuldabang.com/product/kjhrb35/" TargetMode="External"/><Relationship Id="rId6" Type="http://schemas.openxmlformats.org/officeDocument/2006/relationships/hyperlink" Target="https://shop.deuldabang.com/product/jb/" TargetMode="External"/><Relationship Id="rId11" Type="http://schemas.openxmlformats.org/officeDocument/2006/relationships/hyperlink" Target="https://shop.deuldabang.com/product/dca9/" TargetMode="External"/><Relationship Id="rId24" Type="http://schemas.openxmlformats.org/officeDocument/2006/relationships/hyperlink" Target="https://shop.deuldabang.com/product/gds/" TargetMode="External"/><Relationship Id="rId32" Type="http://schemas.openxmlformats.org/officeDocument/2006/relationships/hyperlink" Target="https://shop.deuldabang.com/product/dfbg3h/" TargetMode="External"/><Relationship Id="rId37" Type="http://schemas.openxmlformats.org/officeDocument/2006/relationships/hyperlink" Target="https://shop.deuldabang.com/product/tw3s/" TargetMode="External"/><Relationship Id="rId40" Type="http://schemas.openxmlformats.org/officeDocument/2006/relationships/table" Target="../tables/table2.xml"/><Relationship Id="rId5" Type="http://schemas.openxmlformats.org/officeDocument/2006/relationships/hyperlink" Target="https://shop.deuldabang.com/product/bga5kg/" TargetMode="External"/><Relationship Id="rId15" Type="http://schemas.openxmlformats.org/officeDocument/2006/relationships/hyperlink" Target="https://shop.deuldabang.com/product/dch-2/" TargetMode="External"/><Relationship Id="rId23" Type="http://schemas.openxmlformats.org/officeDocument/2006/relationships/hyperlink" Target="https://shop.deuldabang.com/product/jbgigs/" TargetMode="External"/><Relationship Id="rId28" Type="http://schemas.openxmlformats.org/officeDocument/2006/relationships/hyperlink" Target="https://shop.deuldabang.com/product/gphy4p/" TargetMode="External"/><Relationship Id="rId36" Type="http://schemas.openxmlformats.org/officeDocument/2006/relationships/hyperlink" Target="https://shop.deuldabang.com/product/hsyg/" TargetMode="External"/><Relationship Id="rId10" Type="http://schemas.openxmlformats.org/officeDocument/2006/relationships/hyperlink" Target="https://shop.deuldabang.com/product/dca12/" TargetMode="External"/><Relationship Id="rId19" Type="http://schemas.openxmlformats.org/officeDocument/2006/relationships/hyperlink" Target="https://shop.deuldabang.com/product/sgs/" TargetMode="External"/><Relationship Id="rId31" Type="http://schemas.openxmlformats.org/officeDocument/2006/relationships/hyperlink" Target="https://shop.deuldabang.com/product/dlfbg1h/" TargetMode="External"/><Relationship Id="rId4" Type="http://schemas.openxmlformats.org/officeDocument/2006/relationships/hyperlink" Target="https://shop.deuldabang.com/product/kjred35kg/" TargetMode="External"/><Relationship Id="rId9" Type="http://schemas.openxmlformats.org/officeDocument/2006/relationships/hyperlink" Target="https://shop.deuldabang.com/product/sav35/" TargetMode="External"/><Relationship Id="rId14" Type="http://schemas.openxmlformats.org/officeDocument/2006/relationships/hyperlink" Target="https://shop.deuldabang.com/product/cjwnn7h/" TargetMode="External"/><Relationship Id="rId22" Type="http://schemas.openxmlformats.org/officeDocument/2006/relationships/hyperlink" Target="https://shop.deuldabang.com/product/ss1new/" TargetMode="External"/><Relationship Id="rId27" Type="http://schemas.openxmlformats.org/officeDocument/2006/relationships/hyperlink" Target="https://shop.deuldabang.com/product/sp3h/" TargetMode="External"/><Relationship Id="rId30" Type="http://schemas.openxmlformats.org/officeDocument/2006/relationships/hyperlink" Target="https://shop.deuldabang.com/product/ch3p/" TargetMode="External"/><Relationship Id="rId35" Type="http://schemas.openxmlformats.org/officeDocument/2006/relationships/hyperlink" Target="https://shop.deuldabang.com/product/bhhs/" TargetMode="External"/><Relationship Id="rId8" Type="http://schemas.openxmlformats.org/officeDocument/2006/relationships/hyperlink" Target="https://shop.deuldabang.com/product/bg30/" TargetMode="External"/><Relationship Id="rId3" Type="http://schemas.openxmlformats.org/officeDocument/2006/relationships/hyperlink" Target="https://shop.deuldabang.com/product/kjred35k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57860-B28C-44CB-9B27-D1446ACB7E95}">
  <sheetPr codeName="Sheet1"/>
  <dimension ref="A1:N36"/>
  <sheetViews>
    <sheetView showGridLines="0" tabSelected="1" workbookViewId="0">
      <selection sqref="A1:E2"/>
    </sheetView>
  </sheetViews>
  <sheetFormatPr defaultRowHeight="16.5"/>
  <cols>
    <col min="1" max="1" width="5.5" bestFit="1" customWidth="1"/>
    <col min="2" max="2" width="27.25" customWidth="1"/>
    <col min="3" max="3" width="13.875" customWidth="1"/>
    <col min="4" max="4" width="15.25" customWidth="1"/>
    <col min="5" max="5" width="14.375" bestFit="1" customWidth="1"/>
    <col min="6" max="6" width="45.375" customWidth="1"/>
    <col min="7" max="7" width="39.875" customWidth="1"/>
    <col min="8" max="8" width="8.375" bestFit="1" customWidth="1"/>
    <col min="9" max="9" width="6.875" hidden="1" customWidth="1"/>
    <col min="11" max="11" width="9.875" bestFit="1" customWidth="1"/>
    <col min="12" max="12" width="11.875" bestFit="1" customWidth="1"/>
    <col min="13" max="13" width="14.125" customWidth="1"/>
    <col min="14" max="14" width="18.25" customWidth="1"/>
  </cols>
  <sheetData>
    <row r="1" spans="1:14" ht="26.25" customHeight="1">
      <c r="A1" s="50" t="s">
        <v>0</v>
      </c>
      <c r="B1" s="50"/>
      <c r="C1" s="50"/>
      <c r="D1" s="50"/>
      <c r="E1" s="50"/>
      <c r="F1" s="51" t="s">
        <v>94</v>
      </c>
      <c r="G1" s="51"/>
      <c r="H1" s="51"/>
      <c r="I1" s="51"/>
      <c r="J1" s="51"/>
      <c r="K1" s="51"/>
      <c r="L1" s="51"/>
      <c r="M1" s="51"/>
    </row>
    <row r="2" spans="1:14" ht="26.25" customHeight="1">
      <c r="A2" s="50"/>
      <c r="B2" s="50"/>
      <c r="C2" s="50"/>
      <c r="D2" s="50"/>
      <c r="E2" s="50"/>
      <c r="F2" s="51"/>
      <c r="G2" s="51"/>
      <c r="H2" s="51"/>
      <c r="I2" s="51"/>
      <c r="J2" s="51"/>
      <c r="K2" s="51"/>
      <c r="L2" s="51"/>
      <c r="M2" s="51"/>
    </row>
    <row r="3" spans="1:14">
      <c r="A3" t="s">
        <v>20</v>
      </c>
    </row>
    <row r="4" spans="1:14" ht="33.75" thickBot="1">
      <c r="A4" s="1" t="s">
        <v>1</v>
      </c>
      <c r="B4" s="16" t="s">
        <v>82</v>
      </c>
      <c r="C4" s="16" t="s">
        <v>194</v>
      </c>
      <c r="D4" s="14" t="s">
        <v>12</v>
      </c>
      <c r="E4" s="14" t="s">
        <v>195</v>
      </c>
      <c r="F4" s="15" t="s">
        <v>2</v>
      </c>
      <c r="G4" s="17" t="s">
        <v>3</v>
      </c>
      <c r="H4" s="17" t="s">
        <v>5</v>
      </c>
      <c r="I4" s="18" t="s">
        <v>19</v>
      </c>
      <c r="J4" s="19" t="s">
        <v>4</v>
      </c>
      <c r="K4" s="19" t="s">
        <v>9</v>
      </c>
      <c r="L4" s="19" t="s">
        <v>6</v>
      </c>
      <c r="M4" s="19" t="s">
        <v>7</v>
      </c>
      <c r="N4" s="1" t="s">
        <v>133</v>
      </c>
    </row>
    <row r="5" spans="1:14" ht="17.25" thickBot="1">
      <c r="A5" s="1">
        <f t="shared" ref="A5:A19" si="0">ROW()-4</f>
        <v>1</v>
      </c>
      <c r="B5" s="22" t="s">
        <v>211</v>
      </c>
      <c r="C5" s="22" t="s">
        <v>141</v>
      </c>
      <c r="D5" s="23" t="s">
        <v>140</v>
      </c>
      <c r="E5" s="22" t="s">
        <v>141</v>
      </c>
      <c r="F5" s="24" t="s">
        <v>142</v>
      </c>
      <c r="G5" s="25" t="s">
        <v>106</v>
      </c>
      <c r="H5" s="2">
        <v>1</v>
      </c>
      <c r="I5" s="1">
        <f>VLOOKUP($G5,hidden!$A$2:$C$443,2,0)</f>
        <v>31</v>
      </c>
      <c r="J5" s="21">
        <f>IF(OR($G5="",$H5=""),"",VLOOKUP($G5,hidden!$A$2:$C$45,3,0))</f>
        <v>50000</v>
      </c>
      <c r="K5" s="21">
        <f t="shared" ref="K5:K19" si="1">IF(OR($J5="",$H5=""),"",$J5*$H5)</f>
        <v>50000</v>
      </c>
      <c r="L5" s="21">
        <f t="shared" ref="L5:L19" si="2">IF(OR(G5="",H5=""),"",IF(VALUE(I5)&lt;=8,IF(VALUE(H5)&gt;=10,0,3500),IF(VALUE(I5)&lt;=14,IF(VALUE(H5)&gt;=5,0,4000),IF(VALUE(I5)=16,IF(VALUE(H5)&gt;=5,0,4000),0))))</f>
        <v>0</v>
      </c>
      <c r="M5" s="21">
        <f t="shared" ref="M5:M19" si="3">IF(OR($J5="",$H5="",$L5=""),"",$J5*$H5+$L5)</f>
        <v>50000</v>
      </c>
      <c r="N5" s="21"/>
    </row>
    <row r="6" spans="1:14" ht="17.25" thickBot="1">
      <c r="A6" s="1">
        <f t="shared" si="0"/>
        <v>2</v>
      </c>
      <c r="B6" s="22" t="s">
        <v>211</v>
      </c>
      <c r="C6" s="22" t="s">
        <v>141</v>
      </c>
      <c r="D6" s="23" t="s">
        <v>140</v>
      </c>
      <c r="E6" s="22" t="s">
        <v>196</v>
      </c>
      <c r="F6" s="24" t="s">
        <v>142</v>
      </c>
      <c r="G6" s="25" t="s">
        <v>60</v>
      </c>
      <c r="H6" s="2">
        <v>1</v>
      </c>
      <c r="I6" s="1">
        <f>VLOOKUP($G6,hidden!$A$2:$C$443,2,0)</f>
        <v>4</v>
      </c>
      <c r="J6" s="21">
        <f>IF(OR($G6="",$H6=""),"",VLOOKUP($G6,hidden!$A$2:$C$45,3,0))</f>
        <v>30000</v>
      </c>
      <c r="K6" s="21">
        <f t="shared" si="1"/>
        <v>30000</v>
      </c>
      <c r="L6" s="21">
        <f t="shared" si="2"/>
        <v>3500</v>
      </c>
      <c r="M6" s="21">
        <f t="shared" si="3"/>
        <v>33500</v>
      </c>
      <c r="N6" s="21"/>
    </row>
    <row r="7" spans="1:14" ht="17.25" thickBot="1">
      <c r="A7" s="1">
        <f t="shared" si="0"/>
        <v>3</v>
      </c>
      <c r="B7" s="22" t="s">
        <v>211</v>
      </c>
      <c r="C7" s="22" t="s">
        <v>141</v>
      </c>
      <c r="D7" s="23" t="s">
        <v>140</v>
      </c>
      <c r="E7" s="22" t="s">
        <v>209</v>
      </c>
      <c r="F7" s="24" t="s">
        <v>142</v>
      </c>
      <c r="G7" s="25" t="s">
        <v>59</v>
      </c>
      <c r="H7" s="2">
        <v>1</v>
      </c>
      <c r="I7" s="1">
        <f>VLOOKUP($G7,hidden!$A$2:$C$443,2,0)</f>
        <v>3</v>
      </c>
      <c r="J7" s="21">
        <f>IF(OR($G7="",$H7=""),"",VLOOKUP($G7,hidden!$A$2:$C$45,3,0))</f>
        <v>30000</v>
      </c>
      <c r="K7" s="21">
        <f t="shared" si="1"/>
        <v>30000</v>
      </c>
      <c r="L7" s="21">
        <f t="shared" si="2"/>
        <v>3500</v>
      </c>
      <c r="M7" s="21">
        <f t="shared" si="3"/>
        <v>33500</v>
      </c>
      <c r="N7" s="21"/>
    </row>
    <row r="8" spans="1:14" ht="17.25" thickBot="1">
      <c r="A8" s="1">
        <f t="shared" si="0"/>
        <v>4</v>
      </c>
      <c r="B8" s="22" t="s">
        <v>211</v>
      </c>
      <c r="C8" s="22" t="s">
        <v>141</v>
      </c>
      <c r="D8" s="23" t="s">
        <v>140</v>
      </c>
      <c r="E8" s="22" t="s">
        <v>197</v>
      </c>
      <c r="F8" s="24" t="s">
        <v>142</v>
      </c>
      <c r="G8" s="25" t="s">
        <v>109</v>
      </c>
      <c r="H8" s="2">
        <v>1</v>
      </c>
      <c r="I8" s="1">
        <f>VLOOKUP($G8,hidden!$A$2:$C$443,2,0)</f>
        <v>43</v>
      </c>
      <c r="J8" s="21">
        <f>IF(OR($G8="",$H8=""),"",VLOOKUP($G8,hidden!$A$2:$C$45,3,0))</f>
        <v>50000</v>
      </c>
      <c r="K8" s="21">
        <f t="shared" si="1"/>
        <v>50000</v>
      </c>
      <c r="L8" s="21">
        <f t="shared" si="2"/>
        <v>0</v>
      </c>
      <c r="M8" s="21">
        <f t="shared" si="3"/>
        <v>50000</v>
      </c>
      <c r="N8" s="21"/>
    </row>
    <row r="9" spans="1:14" ht="17.25" thickBot="1">
      <c r="A9" s="1">
        <f t="shared" si="0"/>
        <v>5</v>
      </c>
      <c r="B9" s="22" t="s">
        <v>211</v>
      </c>
      <c r="C9" s="22" t="s">
        <v>141</v>
      </c>
      <c r="D9" s="23" t="s">
        <v>140</v>
      </c>
      <c r="E9" s="22" t="s">
        <v>198</v>
      </c>
      <c r="F9" s="24" t="s">
        <v>142</v>
      </c>
      <c r="G9" s="25" t="s">
        <v>67</v>
      </c>
      <c r="H9" s="2">
        <v>1</v>
      </c>
      <c r="I9" s="1">
        <f>VLOOKUP($G9,hidden!$A$2:$C$443,2,0)</f>
        <v>44</v>
      </c>
      <c r="J9" s="21">
        <f>IF(OR($G9="",$H9=""),"",VLOOKUP($G9,hidden!$A$2:$C$45,3,0))</f>
        <v>90000</v>
      </c>
      <c r="K9" s="21">
        <f t="shared" si="1"/>
        <v>90000</v>
      </c>
      <c r="L9" s="21">
        <f t="shared" si="2"/>
        <v>0</v>
      </c>
      <c r="M9" s="21">
        <f t="shared" si="3"/>
        <v>90000</v>
      </c>
      <c r="N9" s="21"/>
    </row>
    <row r="10" spans="1:14" ht="17.25" thickBot="1">
      <c r="A10" s="1">
        <f t="shared" si="0"/>
        <v>6</v>
      </c>
      <c r="B10" s="22" t="s">
        <v>211</v>
      </c>
      <c r="C10" s="22" t="s">
        <v>141</v>
      </c>
      <c r="D10" s="23" t="s">
        <v>140</v>
      </c>
      <c r="E10" s="22" t="s">
        <v>199</v>
      </c>
      <c r="F10" s="24" t="s">
        <v>142</v>
      </c>
      <c r="G10" s="25" t="s">
        <v>67</v>
      </c>
      <c r="H10" s="2">
        <v>1</v>
      </c>
      <c r="I10" s="1">
        <f>VLOOKUP($G10,hidden!$A$2:$C$443,2,0)</f>
        <v>44</v>
      </c>
      <c r="J10" s="21">
        <f>IF(OR($G10="",$H10=""),"",VLOOKUP($G10,hidden!$A$2:$C$45,3,0))</f>
        <v>90000</v>
      </c>
      <c r="K10" s="21">
        <f t="shared" si="1"/>
        <v>90000</v>
      </c>
      <c r="L10" s="21">
        <f t="shared" si="2"/>
        <v>0</v>
      </c>
      <c r="M10" s="21">
        <f t="shared" si="3"/>
        <v>90000</v>
      </c>
      <c r="N10" s="21"/>
    </row>
    <row r="11" spans="1:14" ht="17.25" thickBot="1">
      <c r="A11" s="1">
        <f t="shared" si="0"/>
        <v>7</v>
      </c>
      <c r="B11" s="22" t="s">
        <v>211</v>
      </c>
      <c r="C11" s="22" t="s">
        <v>141</v>
      </c>
      <c r="D11" s="23" t="s">
        <v>140</v>
      </c>
      <c r="E11" s="22" t="s">
        <v>200</v>
      </c>
      <c r="F11" s="24" t="s">
        <v>142</v>
      </c>
      <c r="G11" s="25" t="s">
        <v>67</v>
      </c>
      <c r="H11" s="2">
        <v>1</v>
      </c>
      <c r="I11" s="1">
        <f>VLOOKUP($G11,hidden!$A$2:$C$443,2,0)</f>
        <v>44</v>
      </c>
      <c r="J11" s="21">
        <f>IF(OR($G11="",$H11=""),"",VLOOKUP($G11,hidden!$A$2:$C$45,3,0))</f>
        <v>90000</v>
      </c>
      <c r="K11" s="21">
        <f t="shared" si="1"/>
        <v>90000</v>
      </c>
      <c r="L11" s="21">
        <f t="shared" si="2"/>
        <v>0</v>
      </c>
      <c r="M11" s="21">
        <f t="shared" si="3"/>
        <v>90000</v>
      </c>
      <c r="N11" s="21"/>
    </row>
    <row r="12" spans="1:14" ht="17.25" thickBot="1">
      <c r="A12" s="1">
        <f t="shared" si="0"/>
        <v>8</v>
      </c>
      <c r="B12" s="22" t="s">
        <v>211</v>
      </c>
      <c r="C12" s="22" t="s">
        <v>141</v>
      </c>
      <c r="D12" s="23" t="s">
        <v>140</v>
      </c>
      <c r="E12" s="22" t="s">
        <v>201</v>
      </c>
      <c r="F12" s="24" t="s">
        <v>142</v>
      </c>
      <c r="G12" s="25" t="s">
        <v>67</v>
      </c>
      <c r="H12" s="2">
        <v>1</v>
      </c>
      <c r="I12" s="1">
        <f>VLOOKUP($G12,hidden!$A$2:$C$443,2,0)</f>
        <v>44</v>
      </c>
      <c r="J12" s="21">
        <f>IF(OR($G12="",$H12=""),"",VLOOKUP($G12,hidden!$A$2:$C$45,3,0))</f>
        <v>90000</v>
      </c>
      <c r="K12" s="21">
        <f t="shared" si="1"/>
        <v>90000</v>
      </c>
      <c r="L12" s="21">
        <f t="shared" si="2"/>
        <v>0</v>
      </c>
      <c r="M12" s="21">
        <f t="shared" si="3"/>
        <v>90000</v>
      </c>
      <c r="N12" s="21"/>
    </row>
    <row r="13" spans="1:14" ht="17.25" thickBot="1">
      <c r="A13" s="1">
        <f t="shared" si="0"/>
        <v>9</v>
      </c>
      <c r="B13" s="22" t="s">
        <v>211</v>
      </c>
      <c r="C13" s="22" t="s">
        <v>141</v>
      </c>
      <c r="D13" s="23" t="s">
        <v>140</v>
      </c>
      <c r="E13" s="22" t="s">
        <v>202</v>
      </c>
      <c r="F13" s="24" t="s">
        <v>142</v>
      </c>
      <c r="G13" s="25" t="s">
        <v>67</v>
      </c>
      <c r="H13" s="2">
        <v>1</v>
      </c>
      <c r="I13" s="1">
        <f>VLOOKUP($G13,hidden!$A$2:$C$443,2,0)</f>
        <v>44</v>
      </c>
      <c r="J13" s="21">
        <f>IF(OR($G13="",$H13=""),"",VLOOKUP($G13,hidden!$A$2:$C$45,3,0))</f>
        <v>90000</v>
      </c>
      <c r="K13" s="21">
        <f t="shared" si="1"/>
        <v>90000</v>
      </c>
      <c r="L13" s="21">
        <f t="shared" si="2"/>
        <v>0</v>
      </c>
      <c r="M13" s="21">
        <f t="shared" si="3"/>
        <v>90000</v>
      </c>
      <c r="N13" s="21"/>
    </row>
    <row r="14" spans="1:14" ht="17.25" thickBot="1">
      <c r="A14" s="1">
        <f t="shared" si="0"/>
        <v>10</v>
      </c>
      <c r="B14" s="22" t="s">
        <v>211</v>
      </c>
      <c r="C14" s="22" t="s">
        <v>141</v>
      </c>
      <c r="D14" s="23" t="s">
        <v>140</v>
      </c>
      <c r="E14" s="22" t="s">
        <v>203</v>
      </c>
      <c r="F14" s="24" t="s">
        <v>142</v>
      </c>
      <c r="G14" s="25" t="s">
        <v>67</v>
      </c>
      <c r="H14" s="2">
        <v>1</v>
      </c>
      <c r="I14" s="1">
        <f>VLOOKUP($G14,hidden!$A$2:$C$443,2,0)</f>
        <v>44</v>
      </c>
      <c r="J14" s="21">
        <f>IF(OR($G14="",$H14=""),"",VLOOKUP($G14,hidden!$A$2:$C$45,3,0))</f>
        <v>90000</v>
      </c>
      <c r="K14" s="21">
        <f t="shared" si="1"/>
        <v>90000</v>
      </c>
      <c r="L14" s="21">
        <f t="shared" si="2"/>
        <v>0</v>
      </c>
      <c r="M14" s="21">
        <f t="shared" si="3"/>
        <v>90000</v>
      </c>
      <c r="N14" s="21"/>
    </row>
    <row r="15" spans="1:14" ht="17.25" thickBot="1">
      <c r="A15" s="1">
        <f t="shared" si="0"/>
        <v>11</v>
      </c>
      <c r="B15" s="22" t="s">
        <v>211</v>
      </c>
      <c r="C15" s="22" t="s">
        <v>141</v>
      </c>
      <c r="D15" s="23" t="s">
        <v>140</v>
      </c>
      <c r="E15" s="22" t="s">
        <v>204</v>
      </c>
      <c r="F15" s="24" t="s">
        <v>142</v>
      </c>
      <c r="G15" s="25" t="s">
        <v>67</v>
      </c>
      <c r="H15" s="2">
        <v>1</v>
      </c>
      <c r="I15" s="1">
        <f>VLOOKUP($G15,hidden!$A$2:$C$443,2,0)</f>
        <v>44</v>
      </c>
      <c r="J15" s="21">
        <f>IF(OR($G15="",$H15=""),"",VLOOKUP($G15,hidden!$A$2:$C$45,3,0))</f>
        <v>90000</v>
      </c>
      <c r="K15" s="21">
        <f t="shared" si="1"/>
        <v>90000</v>
      </c>
      <c r="L15" s="21">
        <f t="shared" si="2"/>
        <v>0</v>
      </c>
      <c r="M15" s="21">
        <f t="shared" si="3"/>
        <v>90000</v>
      </c>
      <c r="N15" s="21"/>
    </row>
    <row r="16" spans="1:14" ht="17.25" thickBot="1">
      <c r="A16" s="1">
        <f t="shared" si="0"/>
        <v>12</v>
      </c>
      <c r="B16" s="22" t="s">
        <v>211</v>
      </c>
      <c r="C16" s="22" t="s">
        <v>141</v>
      </c>
      <c r="D16" s="23" t="s">
        <v>140</v>
      </c>
      <c r="E16" s="22" t="s">
        <v>205</v>
      </c>
      <c r="F16" s="24" t="s">
        <v>142</v>
      </c>
      <c r="G16" s="25" t="s">
        <v>67</v>
      </c>
      <c r="H16" s="2">
        <v>1</v>
      </c>
      <c r="I16" s="1">
        <f>VLOOKUP($G16,hidden!$A$2:$C$443,2,0)</f>
        <v>44</v>
      </c>
      <c r="J16" s="21">
        <f>IF(OR($G16="",$H16=""),"",VLOOKUP($G16,hidden!$A$2:$C$45,3,0))</f>
        <v>90000</v>
      </c>
      <c r="K16" s="21">
        <f t="shared" si="1"/>
        <v>90000</v>
      </c>
      <c r="L16" s="21">
        <f t="shared" si="2"/>
        <v>0</v>
      </c>
      <c r="M16" s="21">
        <f t="shared" si="3"/>
        <v>90000</v>
      </c>
      <c r="N16" s="21"/>
    </row>
    <row r="17" spans="1:14" ht="17.25" thickBot="1">
      <c r="A17" s="1">
        <f t="shared" si="0"/>
        <v>13</v>
      </c>
      <c r="B17" s="22" t="s">
        <v>211</v>
      </c>
      <c r="C17" s="22" t="s">
        <v>141</v>
      </c>
      <c r="D17" s="23" t="s">
        <v>140</v>
      </c>
      <c r="E17" s="22" t="s">
        <v>206</v>
      </c>
      <c r="F17" s="24" t="s">
        <v>142</v>
      </c>
      <c r="G17" s="25" t="s">
        <v>67</v>
      </c>
      <c r="H17" s="2">
        <v>1</v>
      </c>
      <c r="I17" s="1">
        <f>VLOOKUP($G17,hidden!$A$2:$C$443,2,0)</f>
        <v>44</v>
      </c>
      <c r="J17" s="21">
        <f>IF(OR($G17="",$H17=""),"",VLOOKUP($G17,hidden!$A$2:$C$45,3,0))</f>
        <v>90000</v>
      </c>
      <c r="K17" s="21">
        <f t="shared" si="1"/>
        <v>90000</v>
      </c>
      <c r="L17" s="21">
        <f t="shared" si="2"/>
        <v>0</v>
      </c>
      <c r="M17" s="21">
        <f t="shared" si="3"/>
        <v>90000</v>
      </c>
      <c r="N17" s="21"/>
    </row>
    <row r="18" spans="1:14" ht="17.25" thickBot="1">
      <c r="A18" s="1">
        <f t="shared" si="0"/>
        <v>14</v>
      </c>
      <c r="B18" s="22" t="s">
        <v>211</v>
      </c>
      <c r="C18" s="22" t="s">
        <v>141</v>
      </c>
      <c r="D18" s="23" t="s">
        <v>140</v>
      </c>
      <c r="E18" s="22" t="s">
        <v>207</v>
      </c>
      <c r="F18" s="24" t="s">
        <v>142</v>
      </c>
      <c r="G18" s="25" t="s">
        <v>67</v>
      </c>
      <c r="H18" s="2">
        <v>1</v>
      </c>
      <c r="I18" s="1">
        <f>VLOOKUP($G18,hidden!$A$2:$C$443,2,0)</f>
        <v>44</v>
      </c>
      <c r="J18" s="21">
        <f>IF(OR($G18="",$H18=""),"",VLOOKUP($G18,hidden!$A$2:$C$45,3,0))</f>
        <v>90000</v>
      </c>
      <c r="K18" s="21">
        <f t="shared" si="1"/>
        <v>90000</v>
      </c>
      <c r="L18" s="21">
        <f t="shared" si="2"/>
        <v>0</v>
      </c>
      <c r="M18" s="21">
        <f t="shared" si="3"/>
        <v>90000</v>
      </c>
      <c r="N18" s="21"/>
    </row>
    <row r="19" spans="1:14" ht="17.25" thickBot="1">
      <c r="A19" s="1">
        <f t="shared" si="0"/>
        <v>15</v>
      </c>
      <c r="B19" s="22" t="s">
        <v>211</v>
      </c>
      <c r="C19" s="22" t="s">
        <v>141</v>
      </c>
      <c r="D19" s="23" t="s">
        <v>140</v>
      </c>
      <c r="E19" s="22" t="s">
        <v>208</v>
      </c>
      <c r="F19" s="24" t="s">
        <v>142</v>
      </c>
      <c r="G19" s="25" t="s">
        <v>67</v>
      </c>
      <c r="H19" s="2">
        <v>1</v>
      </c>
      <c r="I19" s="1">
        <f>VLOOKUP($G19,hidden!$A$2:$C$443,2,0)</f>
        <v>44</v>
      </c>
      <c r="J19" s="21">
        <f>IF(OR($G19="",$H19=""),"",VLOOKUP($G19,hidden!$A$2:$C$45,3,0))</f>
        <v>90000</v>
      </c>
      <c r="K19" s="21">
        <f t="shared" si="1"/>
        <v>90000</v>
      </c>
      <c r="L19" s="21">
        <f t="shared" si="2"/>
        <v>0</v>
      </c>
      <c r="M19" s="21">
        <f t="shared" si="3"/>
        <v>90000</v>
      </c>
      <c r="N19" s="21"/>
    </row>
    <row r="20" spans="1:14">
      <c r="A20" s="1"/>
      <c r="B20" s="22"/>
      <c r="C20" s="22"/>
      <c r="D20" s="42"/>
      <c r="E20" s="42"/>
      <c r="F20" s="24"/>
      <c r="G20" s="25"/>
      <c r="H20" s="2"/>
      <c r="I20" s="1"/>
      <c r="J20" s="21"/>
      <c r="K20" s="21"/>
      <c r="L20" s="21"/>
      <c r="M20" s="21"/>
      <c r="N20" s="21"/>
    </row>
    <row r="21" spans="1:14">
      <c r="A21" s="1"/>
      <c r="B21" s="22"/>
      <c r="C21" s="22"/>
      <c r="D21" s="42"/>
      <c r="E21" s="42"/>
      <c r="F21" s="24"/>
      <c r="G21" s="25"/>
      <c r="H21" s="2"/>
      <c r="I21" s="1"/>
      <c r="J21" s="21"/>
      <c r="K21" s="21"/>
      <c r="L21" s="21"/>
      <c r="M21" s="21"/>
      <c r="N21" s="21"/>
    </row>
    <row r="22" spans="1:14">
      <c r="L22" s="8" t="s">
        <v>9</v>
      </c>
      <c r="M22" s="9">
        <f>SUM(주문서항목[상품 소계])</f>
        <v>1150000</v>
      </c>
    </row>
    <row r="23" spans="1:14">
      <c r="L23" s="10" t="s">
        <v>8</v>
      </c>
      <c r="M23" s="11">
        <f>SUM(주문서항목[배송비])</f>
        <v>7000</v>
      </c>
    </row>
    <row r="24" spans="1:14">
      <c r="L24" s="4" t="s">
        <v>10</v>
      </c>
      <c r="M24" s="3">
        <f>SUM(M22:M23)</f>
        <v>1157000</v>
      </c>
    </row>
    <row r="26" spans="1:14">
      <c r="B26" s="27" t="s">
        <v>134</v>
      </c>
    </row>
    <row r="27" spans="1:14">
      <c r="B27" s="27" t="s">
        <v>136</v>
      </c>
    </row>
    <row r="28" spans="1:14">
      <c r="B28" s="27" t="s">
        <v>135</v>
      </c>
    </row>
    <row r="29" spans="1:14">
      <c r="B29" s="27" t="s">
        <v>138</v>
      </c>
    </row>
    <row r="31" spans="1:14">
      <c r="B31" s="32" t="s">
        <v>137</v>
      </c>
      <c r="C31" s="28"/>
      <c r="D31" s="29"/>
      <c r="E31" s="33" t="s">
        <v>16</v>
      </c>
      <c r="F31" s="34"/>
      <c r="G31" s="34" t="s">
        <v>17</v>
      </c>
      <c r="H31" s="34"/>
      <c r="I31" s="35"/>
    </row>
    <row r="32" spans="1:14">
      <c r="B32" s="32" t="s">
        <v>21</v>
      </c>
      <c r="C32" s="30" t="s">
        <v>210</v>
      </c>
      <c r="D32" s="29"/>
      <c r="E32" s="5" t="s">
        <v>13</v>
      </c>
      <c r="F32" s="5" t="s">
        <v>11</v>
      </c>
      <c r="G32" s="5"/>
      <c r="H32" s="5"/>
      <c r="I32" s="36"/>
    </row>
    <row r="33" spans="2:9">
      <c r="B33" s="37" t="s">
        <v>22</v>
      </c>
      <c r="C33" s="30" t="s">
        <v>139</v>
      </c>
      <c r="D33" s="31"/>
      <c r="E33" s="6" t="s">
        <v>14</v>
      </c>
      <c r="F33" s="6" t="s">
        <v>23</v>
      </c>
      <c r="G33" s="6"/>
      <c r="H33" s="6"/>
      <c r="I33" s="38"/>
    </row>
    <row r="34" spans="2:9">
      <c r="B34" s="39"/>
      <c r="E34" s="6" t="s">
        <v>15</v>
      </c>
      <c r="F34" s="6"/>
      <c r="G34" s="6"/>
      <c r="H34" s="6"/>
      <c r="I34" s="38"/>
    </row>
    <row r="35" spans="2:9">
      <c r="B35" s="39"/>
      <c r="E35" s="7" t="s">
        <v>18</v>
      </c>
      <c r="F35" s="6"/>
      <c r="G35" s="6"/>
      <c r="H35" s="6"/>
      <c r="I35" s="38"/>
    </row>
    <row r="36" spans="2:9">
      <c r="B36" s="40"/>
      <c r="C36" s="41"/>
      <c r="D36" s="41"/>
      <c r="E36" s="6" t="s">
        <v>95</v>
      </c>
      <c r="F36" s="6"/>
      <c r="G36" s="6"/>
      <c r="H36" s="6"/>
      <c r="I36" s="38"/>
    </row>
  </sheetData>
  <sheetProtection formatCells="0" formatColumns="0" formatRows="0" insertColumns="0" insertRows="0" insertHyperlinks="0" deleteColumns="0" deleteRows="0" sort="0" autoFilter="0" pivotTables="0"/>
  <mergeCells count="2">
    <mergeCell ref="A1:E2"/>
    <mergeCell ref="F1:M2"/>
  </mergeCells>
  <phoneticPr fontId="3" type="noConversion"/>
  <dataValidations xWindow="853" yWindow="385" count="3">
    <dataValidation allowBlank="1" showInputMessage="1" showErrorMessage="1" promptTitle="자동계산되는 영역입니다. 입력하지 마세요." prompt=" " sqref="L22:M24 I4:M21" xr:uid="{EC459E7A-201C-447B-B6EE-500B941731ED}"/>
    <dataValidation allowBlank="1" showInputMessage="1" showErrorMessage="1" promptTitle="휴대전화 번호를 입력해주세요. " prompt=" " sqref="E4:E19 C4:C21" xr:uid="{5768AABD-431F-426B-A383-B716EBA0DAC9}"/>
    <dataValidation allowBlank="1" showInputMessage="1" showErrorMessage="1" promptTitle="우편번호는 입력하지 마세요." prompt="  " sqref="F4:F21" xr:uid="{150CB20F-3652-4720-B26A-B4430B9C5440}"/>
  </dataValidations>
  <hyperlinks>
    <hyperlink ref="E31" r:id="rId1" display="mailto:deuldabang@gmail.com" xr:uid="{8E0CC4B2-7A1D-4FE6-90D5-ABA5D1D6B458}"/>
  </hyperlinks>
  <pageMargins left="0.7" right="0.7" top="0.75" bottom="0.75" header="0.3" footer="0.3"/>
  <pageSetup paperSize="9" orientation="portrait" verticalDpi="0" r:id="rId2"/>
  <drawing r:id="rId3"/>
  <tableParts count="1">
    <tablePart r:id="rId4"/>
  </tableParts>
  <extLst>
    <ext xmlns:x14="http://schemas.microsoft.com/office/spreadsheetml/2009/9/main" uri="{CCE6A557-97BC-4b89-ADB6-D9C93CAAB3DF}">
      <x14:dataValidations xmlns:xm="http://schemas.microsoft.com/office/excel/2006/main" xWindow="853" yWindow="385" count="1">
        <x14:dataValidation type="list" allowBlank="1" showInputMessage="1" showErrorMessage="1" xr:uid="{A1DF0697-6DB5-4204-8BF9-F470000F0EA7}">
          <x14:formula1>
            <xm:f>hidden!$A$2:$A$45</xm:f>
          </x14:formula1>
          <xm:sqref>G5:G21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02A4-512B-4A35-9AA8-8B0C63B42C71}">
  <sheetPr codeName="Sheet2"/>
  <dimension ref="A1:G45"/>
  <sheetViews>
    <sheetView workbookViewId="0">
      <selection activeCell="D43" sqref="D43"/>
    </sheetView>
  </sheetViews>
  <sheetFormatPr defaultRowHeight="16.5"/>
  <cols>
    <col min="1" max="1" width="38.125" customWidth="1"/>
    <col min="2" max="2" width="9.5" hidden="1" customWidth="1"/>
    <col min="3" max="3" width="11.375" bestFit="1" customWidth="1"/>
    <col min="4" max="4" width="31.625" style="1" customWidth="1"/>
    <col min="5" max="5" width="16" style="1" customWidth="1"/>
    <col min="6" max="6" width="46.375" style="1" customWidth="1"/>
    <col min="7" max="7" width="255.625" style="1" bestFit="1" customWidth="1"/>
    <col min="8" max="8" width="255.625" bestFit="1" customWidth="1"/>
  </cols>
  <sheetData>
    <row r="1" spans="1:7">
      <c r="A1" s="1" t="s">
        <v>3</v>
      </c>
      <c r="B1" s="1" t="s">
        <v>1</v>
      </c>
      <c r="C1" s="1" t="s">
        <v>51</v>
      </c>
      <c r="D1" s="1" t="s">
        <v>54</v>
      </c>
      <c r="E1" s="1" t="s">
        <v>24</v>
      </c>
      <c r="F1" s="1" t="s">
        <v>143</v>
      </c>
      <c r="G1" s="13" t="s">
        <v>39</v>
      </c>
    </row>
    <row r="2" spans="1:7">
      <c r="A2" s="20" t="s">
        <v>61</v>
      </c>
      <c r="B2" s="1">
        <v>1</v>
      </c>
      <c r="C2" s="12">
        <v>30000</v>
      </c>
      <c r="D2" s="43" t="s">
        <v>53</v>
      </c>
      <c r="E2" s="13" t="s">
        <v>28</v>
      </c>
      <c r="F2" s="44" t="s">
        <v>166</v>
      </c>
      <c r="G2" t="s">
        <v>42</v>
      </c>
    </row>
    <row r="3" spans="1:7">
      <c r="A3" s="20" t="s">
        <v>29</v>
      </c>
      <c r="B3" s="1">
        <v>2</v>
      </c>
      <c r="C3" s="12">
        <v>30000</v>
      </c>
      <c r="D3" s="43" t="s">
        <v>53</v>
      </c>
      <c r="E3" s="13" t="s">
        <v>28</v>
      </c>
      <c r="F3" s="44" t="s">
        <v>164</v>
      </c>
      <c r="G3" t="s">
        <v>56</v>
      </c>
    </row>
    <row r="4" spans="1:7">
      <c r="A4" s="20" t="s">
        <v>59</v>
      </c>
      <c r="B4" s="1">
        <v>3</v>
      </c>
      <c r="C4" s="12">
        <v>30000</v>
      </c>
      <c r="D4" s="43" t="s">
        <v>53</v>
      </c>
      <c r="E4" s="13" t="s">
        <v>28</v>
      </c>
      <c r="F4" s="44" t="s">
        <v>161</v>
      </c>
      <c r="G4" t="s">
        <v>77</v>
      </c>
    </row>
    <row r="5" spans="1:7">
      <c r="A5" s="20" t="s">
        <v>60</v>
      </c>
      <c r="B5" s="1">
        <v>4</v>
      </c>
      <c r="C5" s="12">
        <v>30000</v>
      </c>
      <c r="D5" s="43" t="s">
        <v>53</v>
      </c>
      <c r="E5" s="13" t="s">
        <v>28</v>
      </c>
      <c r="F5" s="44" t="s">
        <v>160</v>
      </c>
      <c r="G5" t="s">
        <v>78</v>
      </c>
    </row>
    <row r="6" spans="1:7">
      <c r="A6" s="20" t="s">
        <v>58</v>
      </c>
      <c r="B6" s="1">
        <v>5</v>
      </c>
      <c r="C6" s="12">
        <v>33000</v>
      </c>
      <c r="D6" s="43" t="s">
        <v>53</v>
      </c>
      <c r="E6" s="13" t="s">
        <v>28</v>
      </c>
      <c r="F6" s="44" t="s">
        <v>165</v>
      </c>
      <c r="G6" t="s">
        <v>55</v>
      </c>
    </row>
    <row r="7" spans="1:7">
      <c r="A7" s="20" t="s">
        <v>30</v>
      </c>
      <c r="B7" s="1">
        <v>6</v>
      </c>
      <c r="C7" s="12">
        <v>40000</v>
      </c>
      <c r="D7" s="43" t="s">
        <v>53</v>
      </c>
      <c r="E7" s="13" t="s">
        <v>28</v>
      </c>
      <c r="F7" s="44" t="s">
        <v>163</v>
      </c>
      <c r="G7" t="s">
        <v>79</v>
      </c>
    </row>
    <row r="8" spans="1:7">
      <c r="A8" s="20" t="s">
        <v>32</v>
      </c>
      <c r="B8" s="1">
        <v>7</v>
      </c>
      <c r="C8" s="12">
        <v>40000</v>
      </c>
      <c r="D8" s="43" t="s">
        <v>53</v>
      </c>
      <c r="E8" s="13" t="s">
        <v>28</v>
      </c>
      <c r="F8" s="44" t="s">
        <v>167</v>
      </c>
      <c r="G8" t="s">
        <v>41</v>
      </c>
    </row>
    <row r="9" spans="1:7">
      <c r="A9" s="20" t="s">
        <v>31</v>
      </c>
      <c r="B9" s="1">
        <v>8</v>
      </c>
      <c r="C9" s="12">
        <v>55000</v>
      </c>
      <c r="D9" s="43" t="s">
        <v>53</v>
      </c>
      <c r="E9" s="13" t="s">
        <v>28</v>
      </c>
      <c r="F9" s="44" t="s">
        <v>162</v>
      </c>
      <c r="G9" t="s">
        <v>40</v>
      </c>
    </row>
    <row r="10" spans="1:7">
      <c r="A10" s="20" t="s">
        <v>96</v>
      </c>
      <c r="B10" s="1">
        <v>9</v>
      </c>
      <c r="C10" s="12">
        <v>25000</v>
      </c>
      <c r="D10" s="43" t="s">
        <v>52</v>
      </c>
      <c r="E10" s="13" t="s">
        <v>25</v>
      </c>
      <c r="F10" s="44" t="s">
        <v>152</v>
      </c>
      <c r="G10" t="s">
        <v>110</v>
      </c>
    </row>
    <row r="11" spans="1:7">
      <c r="A11" s="20" t="s">
        <v>83</v>
      </c>
      <c r="B11" s="1">
        <v>10</v>
      </c>
      <c r="C11" s="12">
        <v>30000</v>
      </c>
      <c r="D11" s="43" t="s">
        <v>52</v>
      </c>
      <c r="E11" s="13" t="s">
        <v>25</v>
      </c>
      <c r="F11" s="44" t="s">
        <v>155</v>
      </c>
      <c r="G11" t="s">
        <v>90</v>
      </c>
    </row>
    <row r="12" spans="1:7">
      <c r="A12" s="20" t="s">
        <v>97</v>
      </c>
      <c r="B12" s="1">
        <v>11</v>
      </c>
      <c r="C12" s="12">
        <v>30000</v>
      </c>
      <c r="D12" s="43" t="s">
        <v>52</v>
      </c>
      <c r="E12" s="13" t="s">
        <v>25</v>
      </c>
      <c r="F12" s="44" t="s">
        <v>151</v>
      </c>
      <c r="G12" t="s">
        <v>111</v>
      </c>
    </row>
    <row r="13" spans="1:7">
      <c r="A13" s="20" t="s">
        <v>62</v>
      </c>
      <c r="B13" s="1">
        <v>12</v>
      </c>
      <c r="C13" s="12">
        <v>42000</v>
      </c>
      <c r="D13" s="43" t="s">
        <v>52</v>
      </c>
      <c r="E13" s="13" t="s">
        <v>25</v>
      </c>
      <c r="F13" s="44" t="s">
        <v>156</v>
      </c>
      <c r="G13" t="s">
        <v>80</v>
      </c>
    </row>
    <row r="14" spans="1:7">
      <c r="A14" s="20" t="s">
        <v>98</v>
      </c>
      <c r="B14" s="1">
        <v>13</v>
      </c>
      <c r="C14" s="12">
        <v>30000</v>
      </c>
      <c r="D14" s="43" t="s">
        <v>52</v>
      </c>
      <c r="E14" s="13" t="s">
        <v>25</v>
      </c>
      <c r="F14" s="44" t="s">
        <v>150</v>
      </c>
      <c r="G14" t="s">
        <v>112</v>
      </c>
    </row>
    <row r="15" spans="1:7" ht="19.5" customHeight="1">
      <c r="A15" s="20" t="s">
        <v>85</v>
      </c>
      <c r="B15" s="1">
        <v>14</v>
      </c>
      <c r="C15" s="12">
        <v>40000</v>
      </c>
      <c r="D15" s="43" t="s">
        <v>52</v>
      </c>
      <c r="E15" s="13" t="s">
        <v>25</v>
      </c>
      <c r="F15" s="44" t="s">
        <v>153</v>
      </c>
      <c r="G15" s="26" t="s">
        <v>132</v>
      </c>
    </row>
    <row r="16" spans="1:7">
      <c r="A16" s="20" t="s">
        <v>84</v>
      </c>
      <c r="B16" s="1">
        <v>15</v>
      </c>
      <c r="C16" s="12">
        <v>42000</v>
      </c>
      <c r="D16" s="43" t="s">
        <v>76</v>
      </c>
      <c r="E16" s="13" t="s">
        <v>25</v>
      </c>
      <c r="F16" s="44" t="s">
        <v>154</v>
      </c>
      <c r="G16" t="s">
        <v>91</v>
      </c>
    </row>
    <row r="17" spans="1:7">
      <c r="A17" s="20" t="s">
        <v>86</v>
      </c>
      <c r="B17" s="1">
        <v>16</v>
      </c>
      <c r="C17" s="12">
        <v>30000</v>
      </c>
      <c r="D17" s="43" t="s">
        <v>52</v>
      </c>
      <c r="E17" s="13" t="s">
        <v>25</v>
      </c>
      <c r="F17" s="44" t="s">
        <v>157</v>
      </c>
      <c r="G17" t="s">
        <v>113</v>
      </c>
    </row>
    <row r="18" spans="1:7">
      <c r="A18" s="20" t="s">
        <v>99</v>
      </c>
      <c r="B18" s="1">
        <v>17</v>
      </c>
      <c r="C18" s="12">
        <v>30000</v>
      </c>
      <c r="D18" s="43" t="s">
        <v>76</v>
      </c>
      <c r="E18" s="13" t="s">
        <v>26</v>
      </c>
      <c r="F18" s="44" t="s">
        <v>172</v>
      </c>
      <c r="G18" t="s">
        <v>114</v>
      </c>
    </row>
    <row r="19" spans="1:7">
      <c r="A19" s="20" t="s">
        <v>27</v>
      </c>
      <c r="B19" s="1">
        <v>18</v>
      </c>
      <c r="C19" s="12">
        <v>55000</v>
      </c>
      <c r="D19" s="43" t="s">
        <v>76</v>
      </c>
      <c r="E19" s="13" t="s">
        <v>26</v>
      </c>
      <c r="F19" s="44" t="s">
        <v>173</v>
      </c>
      <c r="G19" t="s">
        <v>115</v>
      </c>
    </row>
    <row r="20" spans="1:7">
      <c r="A20" s="20" t="s">
        <v>87</v>
      </c>
      <c r="B20" s="1">
        <v>19</v>
      </c>
      <c r="C20" s="12">
        <v>45000</v>
      </c>
      <c r="D20" s="43" t="s">
        <v>76</v>
      </c>
      <c r="E20" s="13" t="s">
        <v>26</v>
      </c>
      <c r="F20" s="44" t="s">
        <v>170</v>
      </c>
      <c r="G20" t="s">
        <v>81</v>
      </c>
    </row>
    <row r="21" spans="1:7">
      <c r="A21" s="20" t="s">
        <v>100</v>
      </c>
      <c r="B21" s="1">
        <v>20</v>
      </c>
      <c r="C21" s="12">
        <v>50000</v>
      </c>
      <c r="D21" s="43" t="s">
        <v>76</v>
      </c>
      <c r="E21" s="13" t="s">
        <v>26</v>
      </c>
      <c r="F21" s="44" t="s">
        <v>168</v>
      </c>
      <c r="G21" t="s">
        <v>116</v>
      </c>
    </row>
    <row r="22" spans="1:7">
      <c r="A22" s="20" t="s">
        <v>64</v>
      </c>
      <c r="B22" s="1">
        <v>21</v>
      </c>
      <c r="C22" s="12">
        <v>42000</v>
      </c>
      <c r="D22" s="43" t="s">
        <v>76</v>
      </c>
      <c r="E22" s="13" t="s">
        <v>26</v>
      </c>
      <c r="F22" s="44" t="s">
        <v>169</v>
      </c>
      <c r="G22" t="s">
        <v>117</v>
      </c>
    </row>
    <row r="23" spans="1:7">
      <c r="A23" s="20" t="s">
        <v>63</v>
      </c>
      <c r="B23" s="1">
        <v>22</v>
      </c>
      <c r="C23" s="12">
        <v>55000</v>
      </c>
      <c r="D23" s="43" t="s">
        <v>76</v>
      </c>
      <c r="E23" s="13" t="s">
        <v>26</v>
      </c>
      <c r="F23" s="44" t="s">
        <v>171</v>
      </c>
      <c r="G23" t="s">
        <v>118</v>
      </c>
    </row>
    <row r="24" spans="1:7">
      <c r="A24" s="20" t="s">
        <v>101</v>
      </c>
      <c r="B24" s="1">
        <v>23</v>
      </c>
      <c r="C24" s="12">
        <v>39000</v>
      </c>
      <c r="D24" s="43" t="s">
        <v>76</v>
      </c>
      <c r="E24" s="13" t="s">
        <v>33</v>
      </c>
      <c r="F24" s="44" t="s">
        <v>177</v>
      </c>
      <c r="G24" t="s">
        <v>119</v>
      </c>
    </row>
    <row r="25" spans="1:7">
      <c r="A25" s="20" t="s">
        <v>34</v>
      </c>
      <c r="B25" s="1">
        <v>24</v>
      </c>
      <c r="C25" s="12">
        <v>92000</v>
      </c>
      <c r="D25" s="43" t="s">
        <v>76</v>
      </c>
      <c r="E25" s="13" t="s">
        <v>33</v>
      </c>
      <c r="F25" s="44" t="s">
        <v>176</v>
      </c>
      <c r="G25" t="s">
        <v>43</v>
      </c>
    </row>
    <row r="26" spans="1:7">
      <c r="A26" s="20" t="s">
        <v>65</v>
      </c>
      <c r="B26" s="1">
        <v>25</v>
      </c>
      <c r="C26" s="12">
        <v>50000</v>
      </c>
      <c r="D26" s="43" t="s">
        <v>76</v>
      </c>
      <c r="E26" s="13" t="s">
        <v>89</v>
      </c>
      <c r="F26" s="44" t="s">
        <v>148</v>
      </c>
      <c r="G26" t="s">
        <v>92</v>
      </c>
    </row>
    <row r="27" spans="1:7">
      <c r="A27" s="20" t="s">
        <v>102</v>
      </c>
      <c r="B27" s="1">
        <v>26</v>
      </c>
      <c r="C27" s="12">
        <v>50000</v>
      </c>
      <c r="D27" s="43" t="s">
        <v>76</v>
      </c>
      <c r="E27" s="13" t="s">
        <v>89</v>
      </c>
      <c r="F27" s="44" t="s">
        <v>149</v>
      </c>
      <c r="G27" t="s">
        <v>120</v>
      </c>
    </row>
    <row r="28" spans="1:7">
      <c r="A28" s="20" t="s">
        <v>103</v>
      </c>
      <c r="B28" s="1">
        <v>27</v>
      </c>
      <c r="C28" s="12">
        <v>80000</v>
      </c>
      <c r="D28" s="43" t="s">
        <v>76</v>
      </c>
      <c r="E28" s="13" t="s">
        <v>121</v>
      </c>
      <c r="F28" s="44" t="s">
        <v>146</v>
      </c>
      <c r="G28" t="s">
        <v>122</v>
      </c>
    </row>
    <row r="29" spans="1:7">
      <c r="A29" s="20" t="s">
        <v>66</v>
      </c>
      <c r="B29" s="1">
        <v>28</v>
      </c>
      <c r="C29" s="12">
        <v>70000</v>
      </c>
      <c r="D29" s="43" t="s">
        <v>76</v>
      </c>
      <c r="E29" s="13" t="s">
        <v>35</v>
      </c>
      <c r="F29" s="44" t="s">
        <v>147</v>
      </c>
      <c r="G29" t="s">
        <v>123</v>
      </c>
    </row>
    <row r="30" spans="1:7">
      <c r="A30" s="20" t="s">
        <v>104</v>
      </c>
      <c r="B30" s="1">
        <v>29</v>
      </c>
      <c r="C30" s="12">
        <v>40000</v>
      </c>
      <c r="D30" s="43" t="s">
        <v>76</v>
      </c>
      <c r="E30" s="13" t="s">
        <v>36</v>
      </c>
      <c r="F30" s="44" t="s">
        <v>144</v>
      </c>
      <c r="G30" t="s">
        <v>124</v>
      </c>
    </row>
    <row r="31" spans="1:7">
      <c r="A31" s="20" t="s">
        <v>105</v>
      </c>
      <c r="B31" s="1">
        <v>30</v>
      </c>
      <c r="C31" s="12">
        <v>55000</v>
      </c>
      <c r="D31" s="43" t="s">
        <v>76</v>
      </c>
      <c r="E31" s="13" t="s">
        <v>36</v>
      </c>
      <c r="F31" s="44" t="s">
        <v>144</v>
      </c>
      <c r="G31" t="s">
        <v>125</v>
      </c>
    </row>
    <row r="32" spans="1:7">
      <c r="A32" s="20" t="s">
        <v>106</v>
      </c>
      <c r="B32" s="1">
        <v>31</v>
      </c>
      <c r="C32" s="12">
        <v>50000</v>
      </c>
      <c r="D32" s="43" t="s">
        <v>76</v>
      </c>
      <c r="E32" s="13" t="s">
        <v>36</v>
      </c>
      <c r="F32" s="44" t="s">
        <v>145</v>
      </c>
      <c r="G32" t="s">
        <v>126</v>
      </c>
    </row>
    <row r="33" spans="1:7">
      <c r="A33" s="20" t="s">
        <v>107</v>
      </c>
      <c r="B33" s="1">
        <v>32</v>
      </c>
      <c r="C33" s="12">
        <v>65000</v>
      </c>
      <c r="D33" s="43" t="s">
        <v>76</v>
      </c>
      <c r="E33" s="13" t="s">
        <v>36</v>
      </c>
      <c r="F33" s="44" t="s">
        <v>145</v>
      </c>
      <c r="G33" t="s">
        <v>127</v>
      </c>
    </row>
    <row r="34" spans="1:7">
      <c r="A34" s="20" t="s">
        <v>68</v>
      </c>
      <c r="B34" s="1">
        <v>33</v>
      </c>
      <c r="C34" s="12">
        <v>55000</v>
      </c>
      <c r="D34" s="43" t="s">
        <v>76</v>
      </c>
      <c r="E34" s="13" t="s">
        <v>37</v>
      </c>
      <c r="F34" s="44" t="s">
        <v>159</v>
      </c>
      <c r="G34" t="s">
        <v>44</v>
      </c>
    </row>
    <row r="35" spans="1:7">
      <c r="A35" s="20" t="s">
        <v>69</v>
      </c>
      <c r="B35" s="1">
        <v>34</v>
      </c>
      <c r="C35" s="12">
        <v>45000</v>
      </c>
      <c r="D35" s="43" t="s">
        <v>76</v>
      </c>
      <c r="E35" s="13" t="s">
        <v>37</v>
      </c>
      <c r="F35" s="44" t="s">
        <v>158</v>
      </c>
      <c r="G35" t="s">
        <v>57</v>
      </c>
    </row>
    <row r="36" spans="1:7">
      <c r="A36" s="20" t="s">
        <v>88</v>
      </c>
      <c r="B36" s="1">
        <v>35</v>
      </c>
      <c r="C36" s="12">
        <v>50000</v>
      </c>
      <c r="D36" s="43" t="s">
        <v>76</v>
      </c>
      <c r="E36" s="13" t="s">
        <v>38</v>
      </c>
      <c r="F36" s="44" t="s">
        <v>174</v>
      </c>
      <c r="G36" t="s">
        <v>93</v>
      </c>
    </row>
    <row r="37" spans="1:7">
      <c r="A37" s="20" t="s">
        <v>70</v>
      </c>
      <c r="B37" s="1">
        <v>36</v>
      </c>
      <c r="C37" s="12">
        <v>55000</v>
      </c>
      <c r="D37" s="43" t="s">
        <v>76</v>
      </c>
      <c r="E37" s="13" t="s">
        <v>38</v>
      </c>
      <c r="F37" s="44" t="s">
        <v>175</v>
      </c>
      <c r="G37" t="s">
        <v>45</v>
      </c>
    </row>
    <row r="38" spans="1:7">
      <c r="A38" s="20" t="s">
        <v>71</v>
      </c>
      <c r="B38" s="1">
        <v>37</v>
      </c>
      <c r="C38" s="12">
        <v>55000</v>
      </c>
      <c r="D38" s="43" t="s">
        <v>76</v>
      </c>
      <c r="E38" s="13" t="s">
        <v>38</v>
      </c>
      <c r="F38" s="44" t="s">
        <v>175</v>
      </c>
      <c r="G38" t="s">
        <v>46</v>
      </c>
    </row>
    <row r="39" spans="1:7">
      <c r="A39" s="20" t="s">
        <v>72</v>
      </c>
      <c r="B39" s="1">
        <v>38</v>
      </c>
      <c r="C39" s="12">
        <v>55000</v>
      </c>
      <c r="D39" s="43" t="s">
        <v>76</v>
      </c>
      <c r="E39" s="13" t="s">
        <v>38</v>
      </c>
      <c r="F39" s="44" t="s">
        <v>175</v>
      </c>
      <c r="G39" t="s">
        <v>47</v>
      </c>
    </row>
    <row r="40" spans="1:7">
      <c r="A40" s="20" t="s">
        <v>73</v>
      </c>
      <c r="B40" s="1">
        <v>39</v>
      </c>
      <c r="C40" s="12">
        <v>55000</v>
      </c>
      <c r="D40" s="43" t="s">
        <v>76</v>
      </c>
      <c r="E40" s="13" t="s">
        <v>38</v>
      </c>
      <c r="F40" s="44" t="s">
        <v>175</v>
      </c>
      <c r="G40" t="s">
        <v>48</v>
      </c>
    </row>
    <row r="41" spans="1:7">
      <c r="A41" s="20" t="s">
        <v>74</v>
      </c>
      <c r="B41" s="1">
        <v>40</v>
      </c>
      <c r="C41" s="12">
        <v>55000</v>
      </c>
      <c r="D41" s="43" t="s">
        <v>76</v>
      </c>
      <c r="E41" s="13" t="s">
        <v>38</v>
      </c>
      <c r="F41" s="44" t="s">
        <v>175</v>
      </c>
      <c r="G41" t="s">
        <v>49</v>
      </c>
    </row>
    <row r="42" spans="1:7">
      <c r="A42" s="20" t="s">
        <v>75</v>
      </c>
      <c r="B42" s="1">
        <v>41</v>
      </c>
      <c r="C42" s="12">
        <v>55000</v>
      </c>
      <c r="D42" s="43" t="s">
        <v>76</v>
      </c>
      <c r="E42" s="13" t="s">
        <v>38</v>
      </c>
      <c r="F42" s="44" t="s">
        <v>175</v>
      </c>
      <c r="G42" s="13" t="s">
        <v>50</v>
      </c>
    </row>
    <row r="43" spans="1:7">
      <c r="A43" s="20" t="s">
        <v>108</v>
      </c>
      <c r="B43" s="1">
        <v>42</v>
      </c>
      <c r="C43" s="12">
        <v>80000</v>
      </c>
      <c r="D43" s="43" t="s">
        <v>76</v>
      </c>
      <c r="E43" s="13" t="s">
        <v>128</v>
      </c>
      <c r="F43" s="44" t="s">
        <v>178</v>
      </c>
      <c r="G43" s="13" t="s">
        <v>129</v>
      </c>
    </row>
    <row r="44" spans="1:7">
      <c r="A44" s="20" t="s">
        <v>181</v>
      </c>
      <c r="B44" s="1">
        <v>43</v>
      </c>
      <c r="C44" s="12">
        <v>50000</v>
      </c>
      <c r="D44" s="43" t="s">
        <v>76</v>
      </c>
      <c r="E44" s="13" t="s">
        <v>26</v>
      </c>
      <c r="F44" s="44" t="s">
        <v>109</v>
      </c>
      <c r="G44" s="13" t="s">
        <v>130</v>
      </c>
    </row>
    <row r="45" spans="1:7">
      <c r="A45" s="20" t="s">
        <v>179</v>
      </c>
      <c r="B45" s="1">
        <v>44</v>
      </c>
      <c r="C45" s="12">
        <v>90000</v>
      </c>
      <c r="D45" s="43" t="s">
        <v>76</v>
      </c>
      <c r="E45" s="13" t="s">
        <v>35</v>
      </c>
      <c r="F45" s="44" t="s">
        <v>180</v>
      </c>
      <c r="G45" s="13" t="s">
        <v>131</v>
      </c>
    </row>
  </sheetData>
  <phoneticPr fontId="3" type="noConversion"/>
  <hyperlinks>
    <hyperlink ref="F30" r:id="rId1" xr:uid="{4FE23B33-12ED-4CD0-B97D-73248D562AB6}"/>
    <hyperlink ref="F31" r:id="rId2" xr:uid="{583CA063-3132-46CA-A5D1-DC68777A21A0}"/>
    <hyperlink ref="F32" r:id="rId3" xr:uid="{8B263CF9-8FBA-40D0-B063-C59741464E21}"/>
    <hyperlink ref="F33" r:id="rId4" xr:uid="{15185BC5-D239-43CC-97A9-B4AAFC0AD467}"/>
    <hyperlink ref="F28" r:id="rId5" xr:uid="{CD6475E3-0D7C-4652-98E7-EA2AE6A0B146}"/>
    <hyperlink ref="F29" r:id="rId6" xr:uid="{0BF870B1-A307-44E7-B6C6-29F05703314B}"/>
    <hyperlink ref="F26" r:id="rId7" xr:uid="{903016BF-4A8D-40ED-99D2-278D7E688B6A}"/>
    <hyperlink ref="F27" r:id="rId8" xr:uid="{33FFA51F-653B-44AF-9046-254F503E0EED}"/>
    <hyperlink ref="F14" r:id="rId9" xr:uid="{0DAD5B03-46A8-4C25-A912-DB15F7E77F63}"/>
    <hyperlink ref="F12" r:id="rId10" xr:uid="{97C9AD3F-166B-4025-BE78-9801858C17E7}"/>
    <hyperlink ref="F10" r:id="rId11" xr:uid="{9BEC8753-0E1C-48F3-BCA4-730664C59FD9}"/>
    <hyperlink ref="F15" r:id="rId12" xr:uid="{A1E5D162-7994-4CBD-8948-C59E22F86B94}"/>
    <hyperlink ref="F16" r:id="rId13" xr:uid="{618DE50A-0447-4CDE-9B49-C4BD5F21883E}"/>
    <hyperlink ref="F11" r:id="rId14" xr:uid="{5D0CE09C-A2B6-425D-A044-4B94D268ADC7}"/>
    <hyperlink ref="F13" r:id="rId15" xr:uid="{E1398818-78CE-4608-A20F-1D57A9C299C8}"/>
    <hyperlink ref="F17" r:id="rId16" xr:uid="{F4C2EA1C-5B1B-476D-BC3E-09A2010C5B25}"/>
    <hyperlink ref="F35" r:id="rId17" xr:uid="{33143874-B355-4C46-80F3-AC125478BFF3}"/>
    <hyperlink ref="F34" r:id="rId18" xr:uid="{EB18C551-17D5-4B5A-BD7B-3574C61E0E8C}"/>
    <hyperlink ref="F5" r:id="rId19" xr:uid="{9619AE30-0DFD-47E7-9AEC-0AFEB2E5CFA5}"/>
    <hyperlink ref="F4" r:id="rId20" xr:uid="{2F3B7682-0791-4D47-84D4-92A694050E96}"/>
    <hyperlink ref="F9" r:id="rId21" xr:uid="{D97F7E51-513A-4CF9-BAE7-03FDF6CC3BBB}"/>
    <hyperlink ref="F7" r:id="rId22" xr:uid="{8EA12127-2391-4730-9304-BF3EE8B06937}"/>
    <hyperlink ref="F3" r:id="rId23" xr:uid="{754CE19A-599C-44AC-9615-C91274FD63DB}"/>
    <hyperlink ref="F6" r:id="rId24" xr:uid="{B3D23AC6-B91B-482E-A9E6-F323B57A3A23}"/>
    <hyperlink ref="F2" r:id="rId25" xr:uid="{EF986204-E8A2-4B4C-8C33-AC353313EB33}"/>
    <hyperlink ref="F8" r:id="rId26" xr:uid="{81BF9173-8980-47AB-9E5D-30D80059BAAB}"/>
    <hyperlink ref="F21" r:id="rId27" xr:uid="{31623DB8-57FA-498F-B309-54837A1C98AD}"/>
    <hyperlink ref="F22" r:id="rId28" xr:uid="{22AA0B0A-325B-45E8-A775-A023EF72F6E4}"/>
    <hyperlink ref="F20" r:id="rId29" xr:uid="{C2EACEC5-ED5E-4548-8FDD-AC257F6B5646}"/>
    <hyperlink ref="F23" r:id="rId30" xr:uid="{1674D6E0-517C-4A22-BB86-E4F1FA90B748}"/>
    <hyperlink ref="F18" r:id="rId31" xr:uid="{D64EB1C3-310A-4FD5-AD8A-5AE50DF2BFA3}"/>
    <hyperlink ref="F19" r:id="rId32" xr:uid="{7385E8F4-17E4-4FE0-B979-4B09A31D09B0}"/>
    <hyperlink ref="F36" r:id="rId33" xr:uid="{D2E3218F-E0BD-40E5-A90F-4572456562EA}"/>
    <hyperlink ref="F37:F42" r:id="rId34" display="https://shop.deuldabang.com/product/tcgb/" xr:uid="{C5BE04EF-DAB5-437B-A028-F1590F234EB9}"/>
    <hyperlink ref="F25" r:id="rId35" xr:uid="{70A7BADF-D9A2-4DF3-9D65-7C147D9E6AE0}"/>
    <hyperlink ref="F24" r:id="rId36" xr:uid="{7FEB6F83-324C-4E4B-AD2D-12EC3E39AEF4}"/>
    <hyperlink ref="F43" r:id="rId37" xr:uid="{41909362-A6D3-4605-9B38-19FEF650F9CC}"/>
    <hyperlink ref="F45" r:id="rId38" xr:uid="{B2B57FDF-976F-4210-9160-DB2229A74536}"/>
    <hyperlink ref="F44" location="'사사키 뉴트리키 단백질 샴푸+트리트먼트 2종 세트'!A1" display="사사키 뉴트리키 단백질 샴푸+트리트먼트 2종 세트" xr:uid="{56467B20-A023-4AF4-9FF3-A6A05099D320}"/>
  </hyperlinks>
  <pageMargins left="0.7" right="0.7" top="0.75" bottom="0.75" header="0.3" footer="0.3"/>
  <pageSetup paperSize="9" orientation="portrait" verticalDpi="0" r:id="rId39"/>
  <tableParts count="1">
    <tablePart r:id="rId4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D4A86-0FEF-455F-B4FB-1B4F1C698328}">
  <dimension ref="A1:E7"/>
  <sheetViews>
    <sheetView workbookViewId="0">
      <selection activeCell="D13" sqref="D13"/>
    </sheetView>
  </sheetViews>
  <sheetFormatPr defaultRowHeight="16.5"/>
  <cols>
    <col min="1" max="1" width="29.375" customWidth="1"/>
    <col min="2" max="2" width="14.625" customWidth="1"/>
    <col min="4" max="4" width="8" bestFit="1" customWidth="1"/>
    <col min="5" max="5" width="87.625" customWidth="1"/>
  </cols>
  <sheetData>
    <row r="1" spans="1:5">
      <c r="A1" t="s">
        <v>181</v>
      </c>
    </row>
    <row r="2" spans="1:5">
      <c r="A2" s="52" t="s">
        <v>182</v>
      </c>
      <c r="B2" s="54" t="s">
        <v>183</v>
      </c>
      <c r="C2" s="54" t="s">
        <v>184</v>
      </c>
      <c r="D2" s="54" t="s">
        <v>185</v>
      </c>
      <c r="E2" s="54" t="s">
        <v>186</v>
      </c>
    </row>
    <row r="3" spans="1:5">
      <c r="A3" s="53"/>
      <c r="B3" s="55"/>
      <c r="C3" s="55"/>
      <c r="D3" s="55"/>
      <c r="E3" s="55"/>
    </row>
    <row r="4" spans="1:5" ht="214.5">
      <c r="A4" s="45" t="s">
        <v>191</v>
      </c>
      <c r="B4" s="46" t="s">
        <v>187</v>
      </c>
      <c r="C4" s="47" t="s">
        <v>188</v>
      </c>
      <c r="D4" s="47" t="s">
        <v>189</v>
      </c>
      <c r="E4" s="48" t="s">
        <v>190</v>
      </c>
    </row>
    <row r="6" spans="1:5">
      <c r="A6" t="s">
        <v>192</v>
      </c>
      <c r="B6" s="49">
        <v>50000</v>
      </c>
    </row>
    <row r="7" spans="1:5">
      <c r="A7" t="s">
        <v>193</v>
      </c>
    </row>
  </sheetData>
  <mergeCells count="5">
    <mergeCell ref="A2:A3"/>
    <mergeCell ref="B2:B3"/>
    <mergeCell ref="C2:C3"/>
    <mergeCell ref="D2:D3"/>
    <mergeCell ref="E2:E3"/>
  </mergeCells>
  <phoneticPr fontId="3"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EF40-C5E4-4278-81C0-CAC06411DED7}">
  <sheetPr codeName="Sheet3"/>
  <dimension ref="A1:F45"/>
  <sheetViews>
    <sheetView topLeftCell="A30" workbookViewId="0">
      <selection activeCell="C45" sqref="C45"/>
    </sheetView>
  </sheetViews>
  <sheetFormatPr defaultRowHeight="16.5"/>
  <cols>
    <col min="1" max="1" width="38.125" customWidth="1"/>
    <col min="2" max="2" width="9.5" hidden="1" customWidth="1"/>
    <col min="3" max="3" width="18" customWidth="1"/>
    <col min="4" max="5" width="35.125" style="1" bestFit="1" customWidth="1"/>
    <col min="6" max="6" width="255.625" style="1" bestFit="1" customWidth="1"/>
    <col min="7" max="7" width="255.625" bestFit="1" customWidth="1"/>
  </cols>
  <sheetData>
    <row r="1" spans="1:6">
      <c r="A1" s="1" t="s">
        <v>3</v>
      </c>
      <c r="B1" s="1" t="s">
        <v>1</v>
      </c>
      <c r="C1" s="1" t="s">
        <v>51</v>
      </c>
      <c r="D1" s="1" t="s">
        <v>54</v>
      </c>
      <c r="E1" s="1" t="s">
        <v>24</v>
      </c>
      <c r="F1" s="13" t="s">
        <v>39</v>
      </c>
    </row>
    <row r="2" spans="1:6">
      <c r="A2" s="20" t="s">
        <v>61</v>
      </c>
      <c r="B2" s="1">
        <v>1</v>
      </c>
      <c r="C2" s="12">
        <v>30000</v>
      </c>
      <c r="D2" s="12" t="s">
        <v>53</v>
      </c>
      <c r="E2" s="1" t="s">
        <v>28</v>
      </c>
      <c r="F2" t="s">
        <v>42</v>
      </c>
    </row>
    <row r="3" spans="1:6">
      <c r="A3" s="20" t="s">
        <v>29</v>
      </c>
      <c r="B3" s="1">
        <v>2</v>
      </c>
      <c r="C3" s="12">
        <v>30000</v>
      </c>
      <c r="D3" s="12" t="s">
        <v>53</v>
      </c>
      <c r="E3" s="1" t="s">
        <v>28</v>
      </c>
      <c r="F3" t="s">
        <v>56</v>
      </c>
    </row>
    <row r="4" spans="1:6">
      <c r="A4" s="20" t="s">
        <v>59</v>
      </c>
      <c r="B4" s="1">
        <v>3</v>
      </c>
      <c r="C4" s="12">
        <v>30000</v>
      </c>
      <c r="D4" s="12" t="s">
        <v>53</v>
      </c>
      <c r="E4" s="1" t="s">
        <v>28</v>
      </c>
      <c r="F4" t="s">
        <v>77</v>
      </c>
    </row>
    <row r="5" spans="1:6">
      <c r="A5" s="20" t="s">
        <v>60</v>
      </c>
      <c r="B5" s="1">
        <v>4</v>
      </c>
      <c r="C5" s="12">
        <v>30000</v>
      </c>
      <c r="D5" s="12" t="s">
        <v>53</v>
      </c>
      <c r="E5" s="1" t="s">
        <v>28</v>
      </c>
      <c r="F5" t="s">
        <v>78</v>
      </c>
    </row>
    <row r="6" spans="1:6">
      <c r="A6" s="20" t="s">
        <v>58</v>
      </c>
      <c r="B6" s="1">
        <v>5</v>
      </c>
      <c r="C6" s="12">
        <v>33000</v>
      </c>
      <c r="D6" s="12" t="s">
        <v>53</v>
      </c>
      <c r="E6" s="1" t="s">
        <v>28</v>
      </c>
      <c r="F6" t="s">
        <v>55</v>
      </c>
    </row>
    <row r="7" spans="1:6">
      <c r="A7" s="20" t="s">
        <v>30</v>
      </c>
      <c r="B7" s="1">
        <v>6</v>
      </c>
      <c r="C7" s="12">
        <v>40000</v>
      </c>
      <c r="D7" s="12" t="s">
        <v>53</v>
      </c>
      <c r="E7" s="1" t="s">
        <v>28</v>
      </c>
      <c r="F7" t="s">
        <v>79</v>
      </c>
    </row>
    <row r="8" spans="1:6">
      <c r="A8" s="20" t="s">
        <v>32</v>
      </c>
      <c r="B8" s="1">
        <v>7</v>
      </c>
      <c r="C8" s="12">
        <v>40000</v>
      </c>
      <c r="D8" s="12" t="s">
        <v>53</v>
      </c>
      <c r="E8" s="1" t="s">
        <v>28</v>
      </c>
      <c r="F8" t="s">
        <v>41</v>
      </c>
    </row>
    <row r="9" spans="1:6">
      <c r="A9" s="20" t="s">
        <v>31</v>
      </c>
      <c r="B9" s="1">
        <v>8</v>
      </c>
      <c r="C9" s="12">
        <v>55000</v>
      </c>
      <c r="D9" s="12" t="s">
        <v>53</v>
      </c>
      <c r="E9" s="1" t="s">
        <v>28</v>
      </c>
      <c r="F9" t="s">
        <v>40</v>
      </c>
    </row>
    <row r="10" spans="1:6">
      <c r="A10" s="20" t="s">
        <v>96</v>
      </c>
      <c r="B10" s="1">
        <v>9</v>
      </c>
      <c r="C10" s="12">
        <v>25000</v>
      </c>
      <c r="D10" s="12" t="s">
        <v>52</v>
      </c>
      <c r="E10" s="1" t="s">
        <v>25</v>
      </c>
      <c r="F10" t="s">
        <v>110</v>
      </c>
    </row>
    <row r="11" spans="1:6">
      <c r="A11" s="20" t="s">
        <v>83</v>
      </c>
      <c r="B11" s="1">
        <v>10</v>
      </c>
      <c r="C11" s="12">
        <v>30000</v>
      </c>
      <c r="D11" s="12" t="s">
        <v>52</v>
      </c>
      <c r="E11" s="1" t="s">
        <v>25</v>
      </c>
      <c r="F11" t="s">
        <v>90</v>
      </c>
    </row>
    <row r="12" spans="1:6">
      <c r="A12" s="20" t="s">
        <v>97</v>
      </c>
      <c r="B12" s="1">
        <v>11</v>
      </c>
      <c r="C12" s="12">
        <v>30000</v>
      </c>
      <c r="D12" s="12" t="s">
        <v>52</v>
      </c>
      <c r="E12" s="1" t="s">
        <v>25</v>
      </c>
      <c r="F12" t="s">
        <v>111</v>
      </c>
    </row>
    <row r="13" spans="1:6">
      <c r="A13" s="20" t="s">
        <v>62</v>
      </c>
      <c r="B13" s="1">
        <v>12</v>
      </c>
      <c r="C13" s="12">
        <v>42000</v>
      </c>
      <c r="D13" s="12" t="s">
        <v>52</v>
      </c>
      <c r="E13" s="1" t="s">
        <v>25</v>
      </c>
      <c r="F13" t="s">
        <v>80</v>
      </c>
    </row>
    <row r="14" spans="1:6">
      <c r="A14" s="20" t="s">
        <v>98</v>
      </c>
      <c r="B14" s="1">
        <v>13</v>
      </c>
      <c r="C14" s="12">
        <v>30000</v>
      </c>
      <c r="D14" s="12" t="s">
        <v>52</v>
      </c>
      <c r="E14" s="1" t="s">
        <v>25</v>
      </c>
      <c r="F14" t="s">
        <v>112</v>
      </c>
    </row>
    <row r="15" spans="1:6" ht="19.5" customHeight="1">
      <c r="A15" s="20" t="s">
        <v>85</v>
      </c>
      <c r="B15" s="1">
        <v>14</v>
      </c>
      <c r="C15" s="12">
        <v>40000</v>
      </c>
      <c r="D15" s="12" t="s">
        <v>52</v>
      </c>
      <c r="E15" s="1" t="s">
        <v>25</v>
      </c>
      <c r="F15" s="26" t="s">
        <v>132</v>
      </c>
    </row>
    <row r="16" spans="1:6">
      <c r="A16" s="20" t="s">
        <v>84</v>
      </c>
      <c r="B16" s="1">
        <v>15</v>
      </c>
      <c r="C16" s="12">
        <v>42000</v>
      </c>
      <c r="D16" s="12" t="s">
        <v>76</v>
      </c>
      <c r="E16" s="1" t="s">
        <v>25</v>
      </c>
      <c r="F16" t="s">
        <v>91</v>
      </c>
    </row>
    <row r="17" spans="1:6">
      <c r="A17" s="20" t="s">
        <v>86</v>
      </c>
      <c r="B17" s="1">
        <v>16</v>
      </c>
      <c r="C17" s="12">
        <v>30000</v>
      </c>
      <c r="D17" s="12" t="s">
        <v>52</v>
      </c>
      <c r="E17" s="1" t="s">
        <v>25</v>
      </c>
      <c r="F17" t="s">
        <v>113</v>
      </c>
    </row>
    <row r="18" spans="1:6">
      <c r="A18" s="20" t="s">
        <v>99</v>
      </c>
      <c r="B18" s="1">
        <v>17</v>
      </c>
      <c r="C18" s="12">
        <v>30000</v>
      </c>
      <c r="D18" s="12" t="s">
        <v>76</v>
      </c>
      <c r="E18" s="1" t="s">
        <v>26</v>
      </c>
      <c r="F18" t="s">
        <v>114</v>
      </c>
    </row>
    <row r="19" spans="1:6">
      <c r="A19" s="20" t="s">
        <v>27</v>
      </c>
      <c r="B19" s="1">
        <v>18</v>
      </c>
      <c r="C19" s="12">
        <v>55000</v>
      </c>
      <c r="D19" s="12" t="s">
        <v>76</v>
      </c>
      <c r="E19" s="1" t="s">
        <v>26</v>
      </c>
      <c r="F19" t="s">
        <v>115</v>
      </c>
    </row>
    <row r="20" spans="1:6">
      <c r="A20" s="20" t="s">
        <v>87</v>
      </c>
      <c r="B20" s="1">
        <v>19</v>
      </c>
      <c r="C20" s="12">
        <v>45000</v>
      </c>
      <c r="D20" s="12" t="s">
        <v>76</v>
      </c>
      <c r="E20" s="1" t="s">
        <v>26</v>
      </c>
      <c r="F20" t="s">
        <v>81</v>
      </c>
    </row>
    <row r="21" spans="1:6">
      <c r="A21" s="20" t="s">
        <v>100</v>
      </c>
      <c r="B21" s="1">
        <v>20</v>
      </c>
      <c r="C21" s="12">
        <v>50000</v>
      </c>
      <c r="D21" s="12" t="s">
        <v>76</v>
      </c>
      <c r="E21" s="1" t="s">
        <v>26</v>
      </c>
      <c r="F21" t="s">
        <v>116</v>
      </c>
    </row>
    <row r="22" spans="1:6">
      <c r="A22" s="20" t="s">
        <v>64</v>
      </c>
      <c r="B22" s="1">
        <v>21</v>
      </c>
      <c r="C22" s="12">
        <v>42000</v>
      </c>
      <c r="D22" s="12" t="s">
        <v>76</v>
      </c>
      <c r="E22" s="1" t="s">
        <v>26</v>
      </c>
      <c r="F22" t="s">
        <v>117</v>
      </c>
    </row>
    <row r="23" spans="1:6">
      <c r="A23" s="20" t="s">
        <v>63</v>
      </c>
      <c r="B23" s="1">
        <v>22</v>
      </c>
      <c r="C23" s="12">
        <v>55000</v>
      </c>
      <c r="D23" s="12" t="s">
        <v>76</v>
      </c>
      <c r="E23" s="1" t="s">
        <v>26</v>
      </c>
      <c r="F23" t="s">
        <v>118</v>
      </c>
    </row>
    <row r="24" spans="1:6">
      <c r="A24" s="20" t="s">
        <v>101</v>
      </c>
      <c r="B24" s="1">
        <v>23</v>
      </c>
      <c r="C24" s="12">
        <v>39000</v>
      </c>
      <c r="D24" s="12" t="s">
        <v>76</v>
      </c>
      <c r="E24" s="1" t="s">
        <v>33</v>
      </c>
      <c r="F24" t="s">
        <v>119</v>
      </c>
    </row>
    <row r="25" spans="1:6">
      <c r="A25" s="20" t="s">
        <v>34</v>
      </c>
      <c r="B25" s="1">
        <v>24</v>
      </c>
      <c r="C25" s="12">
        <v>92000</v>
      </c>
      <c r="D25" s="12" t="s">
        <v>76</v>
      </c>
      <c r="E25" s="1" t="s">
        <v>33</v>
      </c>
      <c r="F25" t="s">
        <v>43</v>
      </c>
    </row>
    <row r="26" spans="1:6">
      <c r="A26" s="20" t="s">
        <v>65</v>
      </c>
      <c r="B26" s="1">
        <v>25</v>
      </c>
      <c r="C26" s="12">
        <v>50000</v>
      </c>
      <c r="D26" s="12" t="s">
        <v>76</v>
      </c>
      <c r="E26" s="1" t="s">
        <v>89</v>
      </c>
      <c r="F26" t="s">
        <v>92</v>
      </c>
    </row>
    <row r="27" spans="1:6">
      <c r="A27" s="20" t="s">
        <v>102</v>
      </c>
      <c r="B27" s="1">
        <v>26</v>
      </c>
      <c r="C27" s="12">
        <v>50000</v>
      </c>
      <c r="D27" s="12" t="s">
        <v>76</v>
      </c>
      <c r="E27" s="1" t="s">
        <v>89</v>
      </c>
      <c r="F27" t="s">
        <v>120</v>
      </c>
    </row>
    <row r="28" spans="1:6">
      <c r="A28" s="20" t="s">
        <v>103</v>
      </c>
      <c r="B28" s="1">
        <v>27</v>
      </c>
      <c r="C28" s="12">
        <v>80000</v>
      </c>
      <c r="D28" s="12" t="s">
        <v>76</v>
      </c>
      <c r="E28" s="1" t="s">
        <v>121</v>
      </c>
      <c r="F28" t="s">
        <v>122</v>
      </c>
    </row>
    <row r="29" spans="1:6">
      <c r="A29" s="20" t="s">
        <v>66</v>
      </c>
      <c r="B29" s="1">
        <v>28</v>
      </c>
      <c r="C29" s="12">
        <v>70000</v>
      </c>
      <c r="D29" s="12" t="s">
        <v>76</v>
      </c>
      <c r="E29" s="1" t="s">
        <v>35</v>
      </c>
      <c r="F29" t="s">
        <v>123</v>
      </c>
    </row>
    <row r="30" spans="1:6">
      <c r="A30" s="20" t="s">
        <v>104</v>
      </c>
      <c r="B30" s="1">
        <v>29</v>
      </c>
      <c r="C30" s="12">
        <v>40000</v>
      </c>
      <c r="D30" s="12" t="s">
        <v>76</v>
      </c>
      <c r="E30" s="1" t="s">
        <v>36</v>
      </c>
      <c r="F30" t="s">
        <v>124</v>
      </c>
    </row>
    <row r="31" spans="1:6">
      <c r="A31" s="20" t="s">
        <v>105</v>
      </c>
      <c r="B31" s="1">
        <v>30</v>
      </c>
      <c r="C31" s="12">
        <v>55000</v>
      </c>
      <c r="D31" s="12" t="s">
        <v>76</v>
      </c>
      <c r="E31" s="1" t="s">
        <v>36</v>
      </c>
      <c r="F31" t="s">
        <v>125</v>
      </c>
    </row>
    <row r="32" spans="1:6">
      <c r="A32" s="20" t="s">
        <v>106</v>
      </c>
      <c r="B32" s="1">
        <v>31</v>
      </c>
      <c r="C32" s="12">
        <v>50000</v>
      </c>
      <c r="D32" s="12" t="s">
        <v>76</v>
      </c>
      <c r="E32" s="1" t="s">
        <v>36</v>
      </c>
      <c r="F32" t="s">
        <v>126</v>
      </c>
    </row>
    <row r="33" spans="1:6">
      <c r="A33" s="20" t="s">
        <v>107</v>
      </c>
      <c r="B33" s="1">
        <v>32</v>
      </c>
      <c r="C33" s="12">
        <v>65000</v>
      </c>
      <c r="D33" s="12" t="s">
        <v>76</v>
      </c>
      <c r="E33" s="1" t="s">
        <v>36</v>
      </c>
      <c r="F33" t="s">
        <v>127</v>
      </c>
    </row>
    <row r="34" spans="1:6">
      <c r="A34" s="20" t="s">
        <v>68</v>
      </c>
      <c r="B34" s="1">
        <v>33</v>
      </c>
      <c r="C34" s="12">
        <v>55000</v>
      </c>
      <c r="D34" s="12" t="s">
        <v>76</v>
      </c>
      <c r="E34" s="1" t="s">
        <v>37</v>
      </c>
      <c r="F34" t="s">
        <v>44</v>
      </c>
    </row>
    <row r="35" spans="1:6">
      <c r="A35" s="20" t="s">
        <v>69</v>
      </c>
      <c r="B35" s="1">
        <v>34</v>
      </c>
      <c r="C35" s="12">
        <v>45000</v>
      </c>
      <c r="D35" s="12" t="s">
        <v>76</v>
      </c>
      <c r="E35" s="1" t="s">
        <v>37</v>
      </c>
      <c r="F35" t="s">
        <v>57</v>
      </c>
    </row>
    <row r="36" spans="1:6">
      <c r="A36" s="20" t="s">
        <v>88</v>
      </c>
      <c r="B36" s="1">
        <v>35</v>
      </c>
      <c r="C36" s="12">
        <v>50000</v>
      </c>
      <c r="D36" s="12" t="s">
        <v>76</v>
      </c>
      <c r="E36" s="1" t="s">
        <v>38</v>
      </c>
      <c r="F36" t="s">
        <v>93</v>
      </c>
    </row>
    <row r="37" spans="1:6">
      <c r="A37" s="20" t="s">
        <v>70</v>
      </c>
      <c r="B37" s="1">
        <v>36</v>
      </c>
      <c r="C37" s="12">
        <v>55000</v>
      </c>
      <c r="D37" s="12" t="s">
        <v>76</v>
      </c>
      <c r="E37" s="1" t="s">
        <v>38</v>
      </c>
      <c r="F37" t="s">
        <v>45</v>
      </c>
    </row>
    <row r="38" spans="1:6">
      <c r="A38" s="20" t="s">
        <v>71</v>
      </c>
      <c r="B38" s="1">
        <v>37</v>
      </c>
      <c r="C38" s="12">
        <v>55000</v>
      </c>
      <c r="D38" s="12" t="s">
        <v>76</v>
      </c>
      <c r="E38" s="1" t="s">
        <v>38</v>
      </c>
      <c r="F38" t="s">
        <v>46</v>
      </c>
    </row>
    <row r="39" spans="1:6">
      <c r="A39" s="20" t="s">
        <v>72</v>
      </c>
      <c r="B39" s="1">
        <v>38</v>
      </c>
      <c r="C39" s="12">
        <v>55000</v>
      </c>
      <c r="D39" s="12" t="s">
        <v>76</v>
      </c>
      <c r="E39" s="1" t="s">
        <v>38</v>
      </c>
      <c r="F39" t="s">
        <v>47</v>
      </c>
    </row>
    <row r="40" spans="1:6">
      <c r="A40" s="20" t="s">
        <v>73</v>
      </c>
      <c r="B40" s="1">
        <v>39</v>
      </c>
      <c r="C40" s="12">
        <v>55000</v>
      </c>
      <c r="D40" s="12" t="s">
        <v>76</v>
      </c>
      <c r="E40" s="1" t="s">
        <v>38</v>
      </c>
      <c r="F40" t="s">
        <v>48</v>
      </c>
    </row>
    <row r="41" spans="1:6">
      <c r="A41" s="20" t="s">
        <v>74</v>
      </c>
      <c r="B41" s="1">
        <v>40</v>
      </c>
      <c r="C41" s="12">
        <v>55000</v>
      </c>
      <c r="D41" s="12" t="s">
        <v>76</v>
      </c>
      <c r="E41" s="1" t="s">
        <v>38</v>
      </c>
      <c r="F41" t="s">
        <v>49</v>
      </c>
    </row>
    <row r="42" spans="1:6">
      <c r="A42" s="20" t="s">
        <v>75</v>
      </c>
      <c r="B42" s="1">
        <v>41</v>
      </c>
      <c r="C42" s="12">
        <v>55000</v>
      </c>
      <c r="D42" s="12" t="s">
        <v>76</v>
      </c>
      <c r="E42" s="1" t="s">
        <v>38</v>
      </c>
      <c r="F42" s="13" t="s">
        <v>50</v>
      </c>
    </row>
    <row r="43" spans="1:6">
      <c r="A43" s="20" t="s">
        <v>108</v>
      </c>
      <c r="B43" s="1">
        <v>42</v>
      </c>
      <c r="C43" s="12">
        <v>80000</v>
      </c>
      <c r="D43" s="12" t="s">
        <v>76</v>
      </c>
      <c r="E43" s="1" t="s">
        <v>128</v>
      </c>
      <c r="F43" s="13" t="s">
        <v>129</v>
      </c>
    </row>
    <row r="44" spans="1:6">
      <c r="A44" s="20" t="s">
        <v>109</v>
      </c>
      <c r="B44" s="1">
        <v>43</v>
      </c>
      <c r="C44" s="12">
        <v>50000</v>
      </c>
      <c r="D44" s="12" t="s">
        <v>76</v>
      </c>
      <c r="E44" s="1" t="s">
        <v>26</v>
      </c>
      <c r="F44" s="13" t="s">
        <v>130</v>
      </c>
    </row>
    <row r="45" spans="1:6">
      <c r="A45" s="20" t="s">
        <v>67</v>
      </c>
      <c r="B45" s="1">
        <v>44</v>
      </c>
      <c r="C45" s="12">
        <v>90000</v>
      </c>
      <c r="D45" s="12" t="s">
        <v>76</v>
      </c>
      <c r="E45" s="1" t="s">
        <v>35</v>
      </c>
      <c r="F45" s="13" t="s">
        <v>131</v>
      </c>
    </row>
  </sheetData>
  <phoneticPr fontId="3"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i F 0 l W D s W t c y k A A A A 9 w A A A B I A H A B D b 2 5 m a W c v U G F j a 2 F n Z S 5 4 b W w g o h g A K K A U A A A A A A A A A A A A A A A A A A A A A A A A A A A A h Y 8 x D o I w G I W v Q r r T l r I Y 8 l M H R y U x m h j X p l R o g N b Q Y r m b g 0 f y C m I U d X N 8 3 / u G 9 + 7 X G y z H r o 0 u q n f a m h w l m K J I G W l L b a o c D f 4 U L 9 C S w 1 b I R l Q q m m T j s t G V O a q 9 P 2 e E h B B w S L H t K 8 I o T c i x 2 O x l r T q B P r L + L 8 f a O C + M V I j D 4 T W G M 5 y w F C e U M U y B z B Q K b b 4 G m w Y / 2 x 8 I q 6 H 1 Q 6 9 4 Y + P 1 D s g c g b x P 8 A d Q S w M E F A A C A A g A i F 0 l 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h d J V g o i k e 4 D g A A A B E A A A A T A B w A R m 9 y b X V s Y X M v U 2 V j d G l v b j E u b S C i G A A o o B Q A A A A A A A A A A A A A A A A A A A A A A A A A A A A r T k 0 u y c z P U w i G 0 I b W A F B L A Q I t A B Q A A g A I A I h d J V g 7 F r X M p A A A A P c A A A A S A A A A A A A A A A A A A A A A A A A A A A B D b 2 5 m a W c v U G F j a 2 F n Z S 5 4 b W x Q S w E C L Q A U A A I A C A C I X S V Y D 8 r p q 6 Q A A A D p A A A A E w A A A A A A A A A A A A A A A A D w A A A A W 0 N v b n R l b n R f V H l w Z X N d L n h t b F B L A Q I t A B Q A A g A I A I h d J 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a A T F i y 1 V 5 Q Y j h y 1 A m d B K T A A A A A A I A A A A A A B B m A A A A A Q A A I A A A A I 7 w M 2 w X u B H B V R m / b 8 T N c B J H A T z W i F 8 I R 8 v 1 V a Z + q 0 b k A A A A A A 6 A A A A A A g A A I A A A A L p l O T n 9 Y 0 4 U l A X v x 4 g k W k Q S c R / b o l 7 F H 2 u K / 8 n Z k 0 N r U A A A A E g I o K 0 W L i N Y f V u + Q 7 B D g Q E B Y O V N L I M L b P 3 h W L L H f j k o T 9 e R 6 t E a o p k n z 1 s b q l t F e m o q L I n q V G N D A n t z n / t s 0 r 7 t L 6 + N 1 D V C C 7 X Z G O x S D V q / Q A A A A E r X v I S B y t V 4 Y N c P Q e x b + h j s r e 0 W I h x 1 i O G C V n z h + b T U v O 7 Q 2 Z f X 5 L q M b h W e o l H A 7 6 q R j k b s a V m + 6 I 8 C l 6 l c w 9 w = < / D a t a M a s h u p > 
</file>

<file path=customXml/itemProps1.xml><?xml version="1.0" encoding="utf-8"?>
<ds:datastoreItem xmlns:ds="http://schemas.openxmlformats.org/officeDocument/2006/customXml" ds:itemID="{9C5E1172-9479-4BF7-9DDB-16629987AA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13</vt:i4>
      </vt:variant>
    </vt:vector>
  </HeadingPairs>
  <TitlesOfParts>
    <vt:vector size="17" baseType="lpstr">
      <vt:lpstr>주문서 양식</vt:lpstr>
      <vt:lpstr>상품목록</vt:lpstr>
      <vt:lpstr>사사키 뉴트리키 단백질 샴푸+트리트먼트 2종 세트</vt:lpstr>
      <vt:lpstr>hidden</vt:lpstr>
      <vt:lpstr>hidden!배송비</vt:lpstr>
      <vt:lpstr>상품목록!배송비</vt:lpstr>
      <vt:lpstr>배송비</vt:lpstr>
      <vt:lpstr>상품목록!상품명</vt:lpstr>
      <vt:lpstr>상품명</vt:lpstr>
      <vt:lpstr>상품목록!상품목록</vt:lpstr>
      <vt:lpstr>상품목록</vt:lpstr>
      <vt:lpstr>hidden!상품소계</vt:lpstr>
      <vt:lpstr>상품목록!상품소계</vt:lpstr>
      <vt:lpstr>상품소계</vt:lpstr>
      <vt:lpstr>hidden!합계금액</vt:lpstr>
      <vt:lpstr>상품목록!합계금액</vt:lpstr>
      <vt:lpstr>합계금액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parkjunho</dc:creator>
  <cp:lastModifiedBy>deuldabang</cp:lastModifiedBy>
  <dcterms:created xsi:type="dcterms:W3CDTF">2023-08-21T07:50:59Z</dcterms:created>
  <dcterms:modified xsi:type="dcterms:W3CDTF">2026-01-15T06:04:17Z</dcterms:modified>
</cp:coreProperties>
</file>