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arkjunho\Documents\명절특판\2024_추석\"/>
    </mc:Choice>
  </mc:AlternateContent>
  <xr:revisionPtr revIDLastSave="0" documentId="13_ncr:1_{64779109-1037-4275-8BE6-711DF9F545BE}" xr6:coauthVersionLast="47" xr6:coauthVersionMax="47" xr10:uidLastSave="{00000000-0000-0000-0000-000000000000}"/>
  <bookViews>
    <workbookView xWindow="-120" yWindow="-120" windowWidth="29040" windowHeight="15840" xr2:uid="{F28BFB2D-54AB-44FC-9C8C-60924457B8F8}"/>
  </bookViews>
  <sheets>
    <sheet name="주문서 양식" sheetId="1" r:id="rId1"/>
    <sheet name="상품단가표" sheetId="6" r:id="rId2"/>
    <sheet name="hidden" sheetId="4" state="hidden" r:id="rId3"/>
  </sheets>
  <definedNames>
    <definedName name="배송비" localSheetId="2">주문서항목[[#Headers],[배송비]]</definedName>
    <definedName name="배송비" localSheetId="1">주문서항목[[#Headers],[배송비]]</definedName>
    <definedName name="배송비">주문서항목[[#Headers],[배송비]]</definedName>
    <definedName name="상품명" localSheetId="1">주문서항목[[#Headers],[상품명]]</definedName>
    <definedName name="상품명">주문서항목[[#Headers],[상품명]]</definedName>
    <definedName name="상품소계" localSheetId="2">주문서항목[[#Headers],[상품 소계]]</definedName>
    <definedName name="상품소계" localSheetId="1">주문서항목[[#Headers],[상품 소계]]</definedName>
    <definedName name="상품소계">주문서항목[[#Headers],[상품 소계]]</definedName>
    <definedName name="합계금액" localSheetId="2">주문서항목[[#Headers],[합계금액]]</definedName>
    <definedName name="합계금액" localSheetId="1">주문서항목[[#Headers],[합계금액]]</definedName>
    <definedName name="합계금액">주문서항목[[#Headers],[합계금액]]</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J6" i="1"/>
  <c r="J7" i="1"/>
  <c r="K7" i="1" s="1"/>
  <c r="J8" i="1"/>
  <c r="K8" i="1" s="1"/>
  <c r="J9" i="1"/>
  <c r="J10" i="1"/>
  <c r="J11" i="1"/>
  <c r="J12" i="1"/>
  <c r="J13" i="1"/>
  <c r="J14" i="1"/>
  <c r="J15" i="1"/>
  <c r="J16" i="1"/>
  <c r="K16" i="1" s="1"/>
  <c r="J17" i="1"/>
  <c r="K17" i="1" s="1"/>
  <c r="J18" i="1"/>
  <c r="J19" i="1"/>
  <c r="J20" i="1"/>
  <c r="J21" i="1"/>
  <c r="J22" i="1"/>
  <c r="J23" i="1"/>
  <c r="J24" i="1"/>
  <c r="K24" i="1" s="1"/>
  <c r="K6" i="1"/>
  <c r="K11" i="1"/>
  <c r="K15" i="1"/>
  <c r="K19" i="1"/>
  <c r="K23" i="1"/>
  <c r="K22" i="1"/>
  <c r="K9" i="1"/>
  <c r="K13" i="1"/>
  <c r="K14" i="1"/>
  <c r="K18" i="1"/>
  <c r="K21" i="1"/>
  <c r="K10" i="1"/>
  <c r="L6" i="1"/>
  <c r="L7" i="1"/>
  <c r="L8" i="1"/>
  <c r="L9" i="1"/>
  <c r="L10" i="1"/>
  <c r="L11" i="1"/>
  <c r="L12" i="1"/>
  <c r="L13" i="1"/>
  <c r="L14" i="1"/>
  <c r="L15" i="1"/>
  <c r="L16" i="1"/>
  <c r="L17" i="1"/>
  <c r="L18" i="1"/>
  <c r="L19" i="1"/>
  <c r="L20" i="1"/>
  <c r="L21" i="1"/>
  <c r="L22" i="1"/>
  <c r="L23" i="1"/>
  <c r="L24" i="1"/>
  <c r="I6" i="1"/>
  <c r="I7" i="1"/>
  <c r="I8" i="1"/>
  <c r="I9" i="1"/>
  <c r="I10" i="1"/>
  <c r="I11" i="1"/>
  <c r="I12" i="1"/>
  <c r="I13" i="1"/>
  <c r="I14" i="1"/>
  <c r="I15" i="1"/>
  <c r="I16" i="1"/>
  <c r="I17" i="1"/>
  <c r="I18" i="1"/>
  <c r="I19" i="1"/>
  <c r="I20" i="1"/>
  <c r="I21" i="1"/>
  <c r="I22" i="1"/>
  <c r="I23" i="1"/>
  <c r="I24" i="1"/>
  <c r="I5" i="1"/>
  <c r="L5" i="1" s="1"/>
  <c r="A6" i="1"/>
  <c r="A7" i="1"/>
  <c r="A8" i="1"/>
  <c r="A9" i="1"/>
  <c r="A10" i="1"/>
  <c r="A11" i="1"/>
  <c r="A12" i="1"/>
  <c r="A13" i="1"/>
  <c r="A14" i="1"/>
  <c r="A15" i="1"/>
  <c r="A16" i="1"/>
  <c r="A17" i="1"/>
  <c r="A18" i="1"/>
  <c r="A19" i="1"/>
  <c r="A20" i="1"/>
  <c r="A21" i="1"/>
  <c r="A22" i="1"/>
  <c r="A23" i="1"/>
  <c r="A24" i="1"/>
  <c r="A5" i="1"/>
  <c r="M6" i="1" l="1"/>
  <c r="M20" i="1"/>
  <c r="M19" i="1"/>
  <c r="M21" i="1"/>
  <c r="M12" i="1"/>
  <c r="M22" i="1"/>
  <c r="M11" i="1"/>
  <c r="M17" i="1"/>
  <c r="M13" i="1"/>
  <c r="M14" i="1"/>
  <c r="M9" i="1"/>
  <c r="M23" i="1"/>
  <c r="M7" i="1"/>
  <c r="M16" i="1"/>
  <c r="M8" i="1"/>
  <c r="M15" i="1"/>
  <c r="M24" i="1"/>
  <c r="K20" i="1"/>
  <c r="M18" i="1"/>
  <c r="K12" i="1"/>
  <c r="M10" i="1"/>
  <c r="M5" i="1"/>
  <c r="K5" i="1"/>
  <c r="M27" i="1"/>
  <c r="M26" i="1" l="1"/>
  <c r="M28" i="1" s="1"/>
</calcChain>
</file>

<file path=xl/sharedStrings.xml><?xml version="1.0" encoding="utf-8"?>
<sst xmlns="http://schemas.openxmlformats.org/spreadsheetml/2006/main" count="344" uniqueCount="130">
  <si>
    <t>명절특판 주문서</t>
    <phoneticPr fontId="3" type="noConversion"/>
  </si>
  <si>
    <t>번호</t>
  </si>
  <si>
    <t>받는 분 주소</t>
  </si>
  <si>
    <t>상품명</t>
  </si>
  <si>
    <t>단가</t>
  </si>
  <si>
    <t>수량</t>
  </si>
  <si>
    <t>배송비</t>
  </si>
  <si>
    <t>합계금액</t>
  </si>
  <si>
    <t>서울시 종로구 동숭길 25 4층</t>
    <phoneticPr fontId="3" type="noConversion"/>
  </si>
  <si>
    <t>배송료 소계</t>
    <phoneticPr fontId="3" type="noConversion"/>
  </si>
  <si>
    <t>상품 소계</t>
    <phoneticPr fontId="3" type="noConversion"/>
  </si>
  <si>
    <t xml:space="preserve">총 합계 </t>
    <phoneticPr fontId="3" type="noConversion"/>
  </si>
  <si>
    <t>국민은행  972401-01-030430 ㈜들다방</t>
    <phoneticPr fontId="3" type="noConversion"/>
  </si>
  <si>
    <t>주문하는 
분 이름</t>
    <phoneticPr fontId="3" type="noConversion"/>
  </si>
  <si>
    <t>주문하는 분 
전화번호</t>
    <phoneticPr fontId="3" type="noConversion"/>
  </si>
  <si>
    <t>받는 분 
이름</t>
    <phoneticPr fontId="3" type="noConversion"/>
  </si>
  <si>
    <t>받는 분 
전화번호</t>
    <phoneticPr fontId="3" type="noConversion"/>
  </si>
  <si>
    <t>입금계좌</t>
    <phoneticPr fontId="3" type="noConversion"/>
  </si>
  <si>
    <t>문의전화</t>
    <phoneticPr fontId="3" type="noConversion"/>
  </si>
  <si>
    <t>들다방 쇼핑몰 주소 (카드결제 가능) shop.deuldabang.com</t>
    <phoneticPr fontId="3" type="noConversion"/>
  </si>
  <si>
    <t>주문서 보내는 메일 주소</t>
    <phoneticPr fontId="3" type="noConversion"/>
  </si>
  <si>
    <t>deuldabang@gmail.com</t>
    <phoneticPr fontId="3" type="noConversion"/>
  </si>
  <si>
    <t>상품 카탈로그는 오른쪽 주소와 QR코드로 보실 수 있습니다. bit.ly/dbdbn</t>
    <phoneticPr fontId="3" type="noConversion"/>
  </si>
  <si>
    <t>상품
번호</t>
    <phoneticPr fontId="3" type="noConversion"/>
  </si>
  <si>
    <t>* 아래 표의 칸이 부족할 경우 행 삽입 후 사용해주세요</t>
    <phoneticPr fontId="3" type="noConversion"/>
  </si>
  <si>
    <t>결제일</t>
    <phoneticPr fontId="3" type="noConversion"/>
  </si>
  <si>
    <t>결제금액</t>
    <phoneticPr fontId="3" type="noConversion"/>
  </si>
  <si>
    <t>입금자명</t>
    <phoneticPr fontId="3" type="noConversion"/>
  </si>
  <si>
    <t>필요증빙서류</t>
    <phoneticPr fontId="3" type="noConversion"/>
  </si>
  <si>
    <t>070-4231-9278 업무시간 오전 10시 ~ 오후 6시 카카오톡 deuldabang</t>
    <phoneticPr fontId="3" type="noConversion"/>
  </si>
  <si>
    <t>업체명</t>
  </si>
  <si>
    <t>기프트세트</t>
  </si>
  <si>
    <t>동원 S9호</t>
  </si>
  <si>
    <t>동원참치 T12호</t>
  </si>
  <si>
    <t>LG생활건강 아름다운 정성 7호</t>
  </si>
  <si>
    <t>LG생활건강 기프트 명품 6호</t>
  </si>
  <si>
    <t>인기세트</t>
  </si>
  <si>
    <t>화과자4호</t>
  </si>
  <si>
    <t>화과자5호</t>
  </si>
  <si>
    <t>델리팜벌꿀1호</t>
  </si>
  <si>
    <t>델리팜벌꿀3호</t>
  </si>
  <si>
    <t>아진식품</t>
  </si>
  <si>
    <t>전복구이 김세트</t>
  </si>
  <si>
    <t>수산물 세트 1호</t>
  </si>
  <si>
    <t>수산물 세트 2호</t>
  </si>
  <si>
    <t>수산물 세트 3호</t>
  </si>
  <si>
    <t>멸치 종합선물 세트</t>
  </si>
  <si>
    <t>한국야쿠르트</t>
  </si>
  <si>
    <t>발효홍삼K 프리미엄</t>
  </si>
  <si>
    <t>그루터기공동체</t>
  </si>
  <si>
    <t>승곡리체험마을회</t>
  </si>
  <si>
    <t>강정평화상단</t>
  </si>
  <si>
    <t>뫼내뜰영농조합법인</t>
  </si>
  <si>
    <t>통인동커피공방</t>
  </si>
  <si>
    <t>상품상세</t>
  </si>
  <si>
    <t>살코기참치 135g 12캔</t>
  </si>
  <si>
    <t>LG생활건강 리엔 로열젤리 샴푸 400ml(1입), LG생활건강 리엔 로열젤리 린스 200ml(1입), 온더바디 바디워시 200g(1입), 온더바디 비누 80g(2입), 페리오 치약 100g(2입)</t>
  </si>
  <si>
    <t>호두140g, 크렌베리180g, 해바라기씨180g * 원산지 : 미국(손잡이지함/택배박스)</t>
  </si>
  <si>
    <t>화과자 15구 825g(보자기/지함/택배박스)</t>
  </si>
  <si>
    <t>국산 100% 벌꿀 550g*1개 (손잡이지함/플라스틱병/택배박스)</t>
  </si>
  <si>
    <t>국산 100% 벌꿀 550g*3개 (손잡이지함/플라스틱병/택배박스)</t>
  </si>
  <si>
    <t>볶음멸치 350g, 국멸치 350g, 곱창돌김 50장, 건새우150g, 미역 50g. 다시마 50g, 전복구이김 2봉, 볶음김자반 1봉.</t>
  </si>
  <si>
    <t>멸치세트 900g(소멸치 300g, 중멸치 300g, 대멸치 300g).</t>
  </si>
  <si>
    <t>건다시마 100g 4봉, 건미역 100g 4봉.</t>
  </si>
  <si>
    <t>국내산 홍삼 농축액과 호두 아몬드 웰빙간식 15개 * 45g, 총 675g.</t>
  </si>
  <si>
    <t>국내산 6년근 홍삼 유산균 발효, 진세노사이드 7.5mg, 인삼열매, 차가버섯, 천궁 포함. 30병, 총 1500ml.</t>
  </si>
  <si>
    <t>강원도 홍천군에서 친환경 농법으로 키우고 거둔 귀한 유기농 쌀.</t>
  </si>
  <si>
    <t>트렌디 블랜딩 + 콜롬비아 원두 500g씩 총 2봉(선물용 박스 포장) - 홀빈(갈지않음)</t>
  </si>
  <si>
    <t>트렌디 블랜딩 + 콜롬비아 원두 500g씩 총 2봉(선물용 박스 포장) - 프렌치프레스(굵게)</t>
  </si>
  <si>
    <t>트렌디 블랜딩 + 콜롬비아 원두 500g씩 총 2봉(선물용 박스 포장) - 핸드드립(중간)</t>
  </si>
  <si>
    <t>트렌디 블랜딩 + 콜롬비아 원두 500g씩 총 2봉(선물용 박스 포장) - 커피메이커(중간)</t>
  </si>
  <si>
    <t>트렌디 블랜딩 + 콜롬비아 원두 500g씩 총 2봉(선물용 박스 포장) - 모카포트(잘게)</t>
  </si>
  <si>
    <t>트렌디 블랜딩 + 콜롬비아 원두 500g씩 총 2봉(선물용 박스 포장) - 가정용 에스프레소머신(잘게)</t>
  </si>
  <si>
    <t>선데이프라임1호 ⓥ</t>
  </si>
  <si>
    <t>선데이프라임5호 ⓥ</t>
  </si>
  <si>
    <t>곱창돌김 세트 ⓥ</t>
  </si>
  <si>
    <t>다시마+미역세트 ⓥ</t>
  </si>
  <si>
    <t>친환경 사과 5kg ⓥ</t>
  </si>
  <si>
    <t>친환경 배 7.5kg ⓥ</t>
  </si>
  <si>
    <t>유기농 백미 10kg ⓥ</t>
  </si>
  <si>
    <t>커피원두 1kg 선물포장 세트 ⓥ  홀빈</t>
  </si>
  <si>
    <t>커피원두 1kg 선물포장 세트 ⓥ 프렌치프레스</t>
  </si>
  <si>
    <t>커피원두 1kg 선물포장 세트 ⓥ 핸드드립</t>
  </si>
  <si>
    <t>커피원두 1kg 선물포장 세트 ⓥ 커피메이커</t>
  </si>
  <si>
    <t>커피원두 1kg 선물포장 세트 ⓥ 모카포트</t>
  </si>
  <si>
    <t>커피원두 1kg 선물포장 세트 ⓥ 가정용 에스프레소 머신</t>
  </si>
  <si>
    <t>판매가</t>
  </si>
  <si>
    <t>4,000원. 5개 이상 한 주소 배송 무료</t>
  </si>
  <si>
    <t>3,500원. 10개 이상 한 주소 배송 무료</t>
  </si>
  <si>
    <t>배송비</t>
    <phoneticPr fontId="3" type="noConversion"/>
  </si>
  <si>
    <r>
      <rPr>
        <b/>
        <sz val="11"/>
        <color theme="1"/>
        <rFont val="Segoe UI Symbol"/>
        <family val="2"/>
      </rPr>
      <t>⌜</t>
    </r>
    <r>
      <rPr>
        <b/>
        <sz val="11"/>
        <color theme="1"/>
        <rFont val="맑은 고딕"/>
        <family val="2"/>
        <charset val="129"/>
        <scheme val="minor"/>
      </rPr>
      <t>전국장애인차별철폐연대</t>
    </r>
    <r>
      <rPr>
        <b/>
        <sz val="11"/>
        <color theme="1"/>
        <rFont val="Segoe UI Symbol"/>
        <family val="2"/>
      </rPr>
      <t>⌟</t>
    </r>
    <r>
      <rPr>
        <b/>
        <sz val="11"/>
        <color theme="1"/>
        <rFont val="Calibri"/>
        <family val="2"/>
      </rPr>
      <t xml:space="preserve"> </t>
    </r>
    <r>
      <rPr>
        <b/>
        <sz val="11"/>
        <color theme="1"/>
        <rFont val="맑은 고딕"/>
        <family val="2"/>
        <charset val="129"/>
        <scheme val="minor"/>
      </rPr>
      <t>에서는 2024 추석</t>
    </r>
    <r>
      <rPr>
        <b/>
        <sz val="11"/>
        <color theme="1"/>
        <rFont val="Calibri"/>
        <family val="2"/>
      </rPr>
      <t xml:space="preserve"> </t>
    </r>
    <r>
      <rPr>
        <b/>
        <sz val="11"/>
        <color theme="1"/>
        <rFont val="맑은 고딕"/>
        <family val="2"/>
        <charset val="129"/>
        <scheme val="minor"/>
      </rPr>
      <t>명절을</t>
    </r>
    <r>
      <rPr>
        <b/>
        <sz val="11"/>
        <color theme="1"/>
        <rFont val="Calibri"/>
        <family val="2"/>
      </rPr>
      <t xml:space="preserve"> </t>
    </r>
    <r>
      <rPr>
        <b/>
        <sz val="11"/>
        <color theme="1"/>
        <rFont val="맑은 고딕"/>
        <family val="2"/>
        <charset val="129"/>
        <scheme val="minor"/>
      </rPr>
      <t>맞아</t>
    </r>
    <r>
      <rPr>
        <b/>
        <sz val="11"/>
        <color theme="1"/>
        <rFont val="Calibri"/>
        <family val="2"/>
      </rPr>
      <t xml:space="preserve"> </t>
    </r>
    <r>
      <rPr>
        <b/>
        <sz val="11"/>
        <color theme="1"/>
        <rFont val="맑은 고딕"/>
        <family val="2"/>
        <charset val="129"/>
        <scheme val="minor"/>
      </rPr>
      <t>진보적장애운동인</t>
    </r>
    <r>
      <rPr>
        <b/>
        <sz val="11"/>
        <color theme="1"/>
        <rFont val="Calibri"/>
        <family val="2"/>
      </rPr>
      <t xml:space="preserve"> </t>
    </r>
    <r>
      <rPr>
        <b/>
        <sz val="11"/>
        <color theme="1"/>
        <rFont val="맑은 고딕"/>
        <family val="2"/>
        <charset val="129"/>
        <scheme val="minor"/>
      </rPr>
      <t>기금마련을</t>
    </r>
    <r>
      <rPr>
        <b/>
        <sz val="11"/>
        <color theme="1"/>
        <rFont val="Calibri"/>
        <family val="2"/>
      </rPr>
      <t xml:space="preserve"> </t>
    </r>
    <r>
      <rPr>
        <b/>
        <sz val="11"/>
        <color theme="1"/>
        <rFont val="맑은 고딕"/>
        <family val="2"/>
        <charset val="129"/>
        <scheme val="minor"/>
      </rPr>
      <t>위한</t>
    </r>
    <r>
      <rPr>
        <b/>
        <sz val="11"/>
        <color theme="1"/>
        <rFont val="Calibri"/>
        <family val="2"/>
      </rPr>
      <t xml:space="preserve"> </t>
    </r>
    <r>
      <rPr>
        <b/>
        <sz val="11"/>
        <color theme="1"/>
        <rFont val="맑은 고딕"/>
        <family val="2"/>
        <charset val="129"/>
        <scheme val="minor"/>
      </rPr>
      <t>선물</t>
    </r>
    <r>
      <rPr>
        <b/>
        <sz val="11"/>
        <color theme="1"/>
        <rFont val="Calibri"/>
        <family val="2"/>
      </rPr>
      <t xml:space="preserve"> </t>
    </r>
    <r>
      <rPr>
        <b/>
        <sz val="11"/>
        <color theme="1"/>
        <rFont val="맑은 고딕"/>
        <family val="2"/>
        <charset val="129"/>
        <scheme val="minor"/>
      </rPr>
      <t>특별</t>
    </r>
    <r>
      <rPr>
        <b/>
        <sz val="11"/>
        <color theme="1"/>
        <rFont val="Calibri"/>
        <family val="2"/>
      </rPr>
      <t xml:space="preserve"> </t>
    </r>
    <r>
      <rPr>
        <b/>
        <sz val="11"/>
        <color theme="1"/>
        <rFont val="맑은 고딕"/>
        <family val="2"/>
        <charset val="129"/>
        <scheme val="minor"/>
      </rPr>
      <t>판매를</t>
    </r>
    <r>
      <rPr>
        <b/>
        <sz val="11"/>
        <color theme="1"/>
        <rFont val="Calibri"/>
        <family val="2"/>
      </rPr>
      <t xml:space="preserve"> </t>
    </r>
    <r>
      <rPr>
        <b/>
        <sz val="11"/>
        <color theme="1"/>
        <rFont val="맑은 고딕"/>
        <family val="2"/>
        <charset val="129"/>
        <scheme val="minor"/>
      </rPr>
      <t>합니다</t>
    </r>
    <r>
      <rPr>
        <b/>
        <sz val="11"/>
        <color theme="1"/>
        <rFont val="Calibri"/>
        <family val="2"/>
      </rPr>
      <t xml:space="preserve">.
</t>
    </r>
    <r>
      <rPr>
        <b/>
        <sz val="11"/>
        <color theme="1"/>
        <rFont val="맑은 고딕"/>
        <family val="2"/>
        <charset val="129"/>
        <scheme val="minor"/>
      </rPr>
      <t>연대를</t>
    </r>
    <r>
      <rPr>
        <b/>
        <sz val="11"/>
        <color theme="1"/>
        <rFont val="Calibri"/>
        <family val="2"/>
      </rPr>
      <t xml:space="preserve"> </t>
    </r>
    <r>
      <rPr>
        <b/>
        <sz val="11"/>
        <color theme="1"/>
        <rFont val="맑은 고딕"/>
        <family val="2"/>
        <charset val="129"/>
        <scheme val="minor"/>
      </rPr>
      <t>통해</t>
    </r>
    <r>
      <rPr>
        <b/>
        <sz val="11"/>
        <color theme="1"/>
        <rFont val="Calibri"/>
        <family val="2"/>
      </rPr>
      <t xml:space="preserve"> </t>
    </r>
    <r>
      <rPr>
        <b/>
        <sz val="11"/>
        <color theme="1"/>
        <rFont val="맑은 고딕"/>
        <family val="2"/>
        <charset val="129"/>
        <scheme val="minor"/>
      </rPr>
      <t>진보적장애인운동이</t>
    </r>
    <r>
      <rPr>
        <b/>
        <sz val="11"/>
        <color theme="1"/>
        <rFont val="Calibri"/>
        <family val="2"/>
      </rPr>
      <t xml:space="preserve"> </t>
    </r>
    <r>
      <rPr>
        <b/>
        <sz val="11"/>
        <color theme="1"/>
        <rFont val="맑은 고딕"/>
        <family val="2"/>
        <charset val="129"/>
        <scheme val="minor"/>
      </rPr>
      <t>함께</t>
    </r>
    <r>
      <rPr>
        <b/>
        <sz val="11"/>
        <color theme="1"/>
        <rFont val="Calibri"/>
        <family val="2"/>
      </rPr>
      <t xml:space="preserve"> </t>
    </r>
    <r>
      <rPr>
        <b/>
        <sz val="11"/>
        <color theme="1"/>
        <rFont val="맑은 고딕"/>
        <family val="2"/>
        <charset val="129"/>
        <scheme val="minor"/>
      </rPr>
      <t>갈</t>
    </r>
    <r>
      <rPr>
        <b/>
        <sz val="11"/>
        <color theme="1"/>
        <rFont val="Calibri"/>
        <family val="2"/>
      </rPr>
      <t xml:space="preserve"> </t>
    </r>
    <r>
      <rPr>
        <b/>
        <sz val="11"/>
        <color theme="1"/>
        <rFont val="맑은 고딕"/>
        <family val="2"/>
        <charset val="129"/>
        <scheme val="minor"/>
      </rPr>
      <t>수</t>
    </r>
    <r>
      <rPr>
        <b/>
        <sz val="11"/>
        <color theme="1"/>
        <rFont val="Calibri"/>
        <family val="2"/>
      </rPr>
      <t xml:space="preserve"> </t>
    </r>
    <r>
      <rPr>
        <b/>
        <sz val="11"/>
        <color theme="1"/>
        <rFont val="맑은 고딕"/>
        <family val="2"/>
        <charset val="129"/>
        <scheme val="minor"/>
      </rPr>
      <t>있도록</t>
    </r>
    <r>
      <rPr>
        <b/>
        <sz val="11"/>
        <color theme="1"/>
        <rFont val="Calibri"/>
        <family val="2"/>
      </rPr>
      <t xml:space="preserve"> </t>
    </r>
    <r>
      <rPr>
        <b/>
        <sz val="11"/>
        <color theme="1"/>
        <rFont val="맑은 고딕"/>
        <family val="2"/>
        <charset val="129"/>
        <scheme val="minor"/>
      </rPr>
      <t>도와주세요</t>
    </r>
    <r>
      <rPr>
        <b/>
        <sz val="11"/>
        <color theme="1"/>
        <rFont val="Calibri"/>
        <family val="2"/>
      </rPr>
      <t>!</t>
    </r>
    <phoneticPr fontId="3" type="noConversion"/>
  </si>
  <si>
    <t>00센터</t>
    <phoneticPr fontId="3" type="noConversion"/>
  </si>
  <si>
    <t>010-1111-1111</t>
    <phoneticPr fontId="3" type="noConversion"/>
  </si>
  <si>
    <t>물품 주문 마감일은 2024년 9월 6일 (금)입니다. 일부 상품은 조기 마감합니다.</t>
    <phoneticPr fontId="3" type="noConversion"/>
  </si>
  <si>
    <t>청정원 나눔 7호</t>
  </si>
  <si>
    <t>청정원 나눔 8호</t>
  </si>
  <si>
    <t>사조 안심특선 V34호</t>
  </si>
  <si>
    <t>사조 안심특선 V73호</t>
  </si>
  <si>
    <t>LG생활건강 명작프리미엄 59호</t>
  </si>
  <si>
    <t>제주 건고사리 200g ⓥ</t>
  </si>
  <si>
    <t>제주 토종 흑보리+건고사리 세트ⓥ</t>
  </si>
  <si>
    <t>제주 유기농 영귤 생과 5kg ⓥ</t>
  </si>
  <si>
    <t>유기농 발아미 6종 선물세트 ⓥ</t>
  </si>
  <si>
    <t>곱창돌김 50장, 볶음김자반 4봉</t>
  </si>
  <si>
    <t>전복구이김 10봉, 볶음김자반 4봉</t>
  </si>
  <si>
    <t>곱창돌김 100장 , 미역 50g  1봉, 다시마 50g  1봉, 전복구이김 2봉.</t>
  </si>
  <si>
    <t>고추장멸치 500g, 곱창돌김 50장, 미역 100g, 다시마 100g, 전복구이김 2봉, 볶음김자반 1봉.</t>
  </si>
  <si>
    <t>요리유 500ml 1개, 진간장 200ml 2개, 생강매실맛술410ml 1개, 잇츠팜115g 2개, 요리올리고당700g 1개</t>
  </si>
  <si>
    <t>요리유 500ml 1개, 사과식초 500ml 1개, 진간장골드 500ml 1개, 생강매실맛술 410ml 1개, 키친타올1개 / 민속당면 300g 1개, 찰고추장 500g 1개 / 소갈비양념 280g 1개, 맛소금250g 1개 / 유기농황설탕 454g 1개, 물엿700g 1개 / 청정미역25g</t>
  </si>
  <si>
    <t>바삭요리유500ml 1개, 물엿700g 1개, 살코기참치85g 3개, 안심팜115g 2개, 사과식초500ml 1개, 홍게간장500ml 1개</t>
  </si>
  <si>
    <t>카놀라유500ml 1개, 사과식초500ml 1개, 살코기참치85g 6개, 안심팜200g 1개, 구운소금200g 1개, 고소한참기름110ml 1개, 맛술500ml 1개, 홍게간장500ml 1개</t>
  </si>
  <si>
    <t>라이트 스탠다드 참치 90g 6캔, 고추참치 90g 3캔</t>
  </si>
  <si>
    <t>프로폴리스 샴푸 380ml(1입), 프로폴리스 샴푸 200ml(2입), LG생활건강 리엔 로열젤리 샴푸 200ml(2입), 온더바디 바디워시 200g(1입), 온더바디 비누 80g(3입), 페리오 치약 100g(4입), 샤워볼 1P(1입)</t>
  </si>
  <si>
    <t>오가니스트 핑크솔트 샴푸 380mL 1개, 온더바디 핑크솔트 바디워시 380mL 1개, 오가니스트 로즈마리 샴푸 200mL 1개, 오가니스트 로즈마리 컨디셔너 200mL 1개, 죽염청신원치역 90g 1개, 페리오캐비티A 90g 1개, 페리오캐비티B 90g 1개, 온더바디 보타닉 비누A 80g 1개, 온더바디 보타닉 비누B 80g 1개, 페리오 초극세모 슬림터치 칫솔 낱개 2개, 페리오초극세모슬림터치대나무칫솔 낱개 1개, 샤프란 핑크 용기 1L 1개, 테크클린액리프레시 세탁세제 975mL 1개, 자연풍 솔잎 CAP 490mL 1개, 홈스타바르는곰팡이싹 120mL 1개</t>
  </si>
  <si>
    <t>호두140g, 캐슈넛180g, 아몬드180g * 원산지 : 호두/아몬드(미국), 캐슈넛(인도) (손잡이지함/택배박스)</t>
  </si>
  <si>
    <t>만주 20구 700g(보자기/지함/택배박스)</t>
  </si>
  <si>
    <t>상주 그루터기 친환경영농조합법인 선물용 곶감 건시 20~24과 1kg. (* 8월 19일 배송 시작)</t>
  </si>
  <si>
    <t>상주 그루터기 친환경영농조합법인 선물용 곶감 건시 30~36과 1.5kg. (* 8월 19일 배송 시작)</t>
  </si>
  <si>
    <t>경북 상주 낙동에 위치한 승곡리 마을에서 보내드리는 맛 좋은 부사 (*추석 전 일괄 배송)</t>
  </si>
  <si>
    <t>경북 상주 낙동에 위치한 승곡리 마을에서 보내드리는 새콤달콤 배 (*추석 전 일괄 배송)</t>
  </si>
  <si>
    <t>경북 상주 낙동에 위치한 승곡리 마을에서 보내드리는 사과 6~7과+배 6과 혼합 6~6.5kg 1박스 (*추석 전 일괄 배송)</t>
  </si>
  <si>
    <t>청정 제주의 맑은 물과 햇빛이 키운 제주산 건고사리 (제주산 100%). 수익금은 강정을 생명평화의 마을로 만드는 사업에 쓰입니다</t>
  </si>
  <si>
    <t>찰진 식감과 안토시안 성분이 풍부한 최고의 블랙푸드 제주 토종 흑보리 5kg+제주산 건고사리 200g 세트. 수익금은 강정을 생명평화의 마을로 만드는 사업에 쓰입니다</t>
  </si>
  <si>
    <t>한라산이 키워 비타민C, 구연산, 플라보노이드가 풍부한 유기농 영귤 생과 5kg. 수익금은 강정을 생명평화의 마을로 만드는 사업에 사용됩니다</t>
  </si>
  <si>
    <t>유기농 발아미 6종 현미, 찹쌀현미, 삼색미, 찰흑미, 찰녹미, 찰적미, 각 400g씩 진공 포장.</t>
  </si>
  <si>
    <t>무료</t>
    <phoneticPr fontId="3" type="noConversion"/>
  </si>
  <si>
    <t>홍삼 양갱 프리미엄 ⓥ</t>
    <phoneticPr fontId="3" type="noConversion"/>
  </si>
  <si>
    <t>건시 1kg (20과-24과) ⓥ</t>
    <phoneticPr fontId="3" type="noConversion"/>
  </si>
  <si>
    <t>건시 1.5kg(30과-36과) ⓥ</t>
    <phoneticPr fontId="3" type="noConversion"/>
  </si>
  <si>
    <t>친환경 사과 배 혼합 6-6.5kg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</si>
</sst>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_);[Red]\(0\)"/>
  </numFmts>
  <fonts count="15">
    <font>
      <sz val="11"/>
      <color theme="1"/>
      <name val="맑은 고딕"/>
      <family val="2"/>
      <charset val="129"/>
      <scheme val="minor"/>
    </font>
    <font>
      <sz val="11"/>
      <color theme="1"/>
      <name val="맑은 고딕"/>
      <family val="2"/>
      <charset val="129"/>
      <scheme val="minor"/>
    </font>
    <font>
      <b/>
      <sz val="11"/>
      <color theme="1"/>
      <name val="맑은 고딕"/>
      <family val="2"/>
      <charset val="129"/>
      <scheme val="minor"/>
    </font>
    <font>
      <sz val="8"/>
      <name val="맑은 고딕"/>
      <family val="2"/>
      <charset val="129"/>
      <scheme val="minor"/>
    </font>
    <font>
      <sz val="11"/>
      <color theme="0"/>
      <name val="맑은 고딕"/>
      <family val="3"/>
      <charset val="129"/>
      <scheme val="minor"/>
    </font>
    <font>
      <b/>
      <sz val="11"/>
      <color theme="1"/>
      <name val="맑은 고딕"/>
      <family val="3"/>
      <charset val="129"/>
      <scheme val="minor"/>
    </font>
    <font>
      <b/>
      <sz val="11"/>
      <color theme="0"/>
      <name val="맑은 고딕"/>
      <family val="3"/>
      <charset val="129"/>
      <scheme val="minor"/>
    </font>
    <font>
      <b/>
      <sz val="24"/>
      <color theme="3" tint="-0.249977111117893"/>
      <name val="맑은 고딕"/>
      <family val="3"/>
      <charset val="129"/>
      <scheme val="minor"/>
    </font>
    <font>
      <b/>
      <sz val="11"/>
      <color theme="1"/>
      <name val="Segoe UI Symbol"/>
      <family val="2"/>
    </font>
    <font>
      <b/>
      <sz val="11"/>
      <color theme="1"/>
      <name val="Calibri"/>
      <family val="2"/>
    </font>
    <font>
      <u/>
      <sz val="11"/>
      <color theme="10"/>
      <name val="맑은 고딕"/>
      <family val="2"/>
      <charset val="129"/>
      <scheme val="minor"/>
    </font>
    <font>
      <b/>
      <u/>
      <sz val="11"/>
      <color theme="3" tint="0.39997558519241921"/>
      <name val="맑은 고딕"/>
      <family val="3"/>
      <charset val="129"/>
      <scheme val="minor"/>
    </font>
    <font>
      <b/>
      <sz val="11"/>
      <color theme="3" tint="0.39997558519241921"/>
      <name val="맑은 고딕"/>
      <family val="3"/>
      <charset val="129"/>
      <scheme val="minor"/>
    </font>
    <font>
      <sz val="11"/>
      <name val="맑은 고딕"/>
      <family val="2"/>
      <charset val="129"/>
      <scheme val="minor"/>
    </font>
    <font>
      <sz val="11"/>
      <name val="맑은 고딕"/>
      <family val="3"/>
      <charset val="129"/>
      <scheme val="minor"/>
    </font>
  </fonts>
  <fills count="7">
    <fill>
      <patternFill patternType="none"/>
    </fill>
    <fill>
      <patternFill patternType="gray125"/>
    </fill>
    <fill>
      <patternFill patternType="solid">
        <fgColor theme="1"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4" tint="0.59999389629810485"/>
        <bgColor indexed="64"/>
      </patternFill>
    </fill>
  </fills>
  <borders count="7">
    <border>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indexed="64"/>
      </bottom>
      <diagonal/>
    </border>
    <border>
      <left/>
      <right/>
      <top style="thin">
        <color indexed="64"/>
      </top>
      <bottom style="thin">
        <color indexed="64"/>
      </bottom>
      <diagonal/>
    </border>
  </borders>
  <cellStyleXfs count="3">
    <xf numFmtId="0" fontId="0" fillId="0" borderId="0">
      <alignment vertical="center"/>
    </xf>
    <xf numFmtId="41"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41" fontId="0" fillId="0" borderId="0" xfId="1" applyFont="1" applyAlignment="1">
      <alignment horizontal="center" vertical="center"/>
    </xf>
    <xf numFmtId="176" fontId="0" fillId="0" borderId="0" xfId="1" applyNumberFormat="1" applyFont="1" applyAlignment="1">
      <alignment horizontal="center" vertical="center"/>
    </xf>
    <xf numFmtId="41" fontId="4" fillId="2" borderId="0" xfId="0" applyNumberFormat="1" applyFont="1" applyFill="1">
      <alignment vertical="center"/>
    </xf>
    <xf numFmtId="0" fontId="6" fillId="2" borderId="0" xfId="0" applyFont="1" applyFill="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0" xfId="2" applyFont="1" applyAlignment="1">
      <alignment horizontal="left" vertical="center"/>
    </xf>
    <xf numFmtId="0" fontId="12" fillId="0" borderId="0" xfId="0" applyFont="1">
      <alignment vertical="center"/>
    </xf>
    <xf numFmtId="41" fontId="0" fillId="0" borderId="0" xfId="1" applyFont="1" applyAlignment="1" applyProtection="1">
      <alignment horizontal="center" vertical="center"/>
      <protection hidden="1"/>
    </xf>
    <xf numFmtId="0" fontId="5" fillId="3" borderId="1" xfId="0" applyFont="1" applyFill="1" applyBorder="1">
      <alignment vertical="center"/>
    </xf>
    <xf numFmtId="41" fontId="0" fillId="3" borderId="1" xfId="0" applyNumberFormat="1" applyFill="1" applyBorder="1">
      <alignment vertical="center"/>
    </xf>
    <xf numFmtId="0" fontId="5" fillId="4" borderId="0" xfId="0" applyFont="1" applyFill="1">
      <alignment vertical="center"/>
    </xf>
    <xf numFmtId="41" fontId="0" fillId="4" borderId="0" xfId="0" applyNumberFormat="1" applyFill="1">
      <alignment vertical="center"/>
    </xf>
    <xf numFmtId="0" fontId="0" fillId="0" borderId="1" xfId="0" applyBorder="1">
      <alignment vertical="center"/>
    </xf>
    <xf numFmtId="41" fontId="0" fillId="0" borderId="1" xfId="1" applyFont="1" applyBorder="1">
      <alignment vertical="center"/>
    </xf>
    <xf numFmtId="14" fontId="0" fillId="0" borderId="6" xfId="0" applyNumberFormat="1" applyBorder="1">
      <alignment vertical="center"/>
    </xf>
    <xf numFmtId="0" fontId="0" fillId="0" borderId="6" xfId="0" applyBorder="1">
      <alignment vertical="center"/>
    </xf>
    <xf numFmtId="3" fontId="0" fillId="0" borderId="0" xfId="0" applyNumberFormat="1" applyAlignment="1">
      <alignment horizontal="center" vertical="center"/>
    </xf>
    <xf numFmtId="0" fontId="0" fillId="0" borderId="0" xfId="0" applyAlignment="1">
      <alignment horizontal="left" vertical="center"/>
    </xf>
    <xf numFmtId="0" fontId="0" fillId="5" borderId="0" xfId="0" applyFill="1" applyAlignment="1">
      <alignment horizontal="center" vertical="center" wrapText="1"/>
    </xf>
    <xf numFmtId="0" fontId="0" fillId="5" borderId="0" xfId="0" applyFill="1" applyAlignment="1">
      <alignment horizontal="center" vertical="center"/>
    </xf>
    <xf numFmtId="0" fontId="0" fillId="2" borderId="0" xfId="0" applyFill="1" applyAlignment="1">
      <alignment horizontal="center" vertical="center" wrapText="1"/>
    </xf>
    <xf numFmtId="0" fontId="0" fillId="6" borderId="0" xfId="0" applyFill="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5" fillId="0" borderId="0" xfId="0" applyFont="1">
      <alignment vertical="center"/>
    </xf>
    <xf numFmtId="49" fontId="0" fillId="0" borderId="0" xfId="0" applyNumberFormat="1">
      <alignment vertical="center"/>
    </xf>
    <xf numFmtId="49" fontId="0" fillId="0" borderId="0" xfId="0" applyNumberForma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cellXfs>
  <cellStyles count="3">
    <cellStyle name="쉼표 [0]" xfId="1" builtinId="6"/>
    <cellStyle name="표준" xfId="0" builtinId="0"/>
    <cellStyle name="하이퍼링크" xfId="2" builtinId="8"/>
  </cellStyles>
  <dxfs count="26">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3" formatCode="_-* #,##0_-;\-* #,##0_-;_-* &quot;-&quot;_-;_-@_-"/>
      <alignment horizontal="center" vertical="center" textRotation="0" wrapText="0" indent="0" justifyLastLine="0" shrinkToFit="0" readingOrder="0"/>
    </dxf>
    <dxf>
      <numFmt numFmtId="33" formatCode="_-* #,##0_-;\-* #,##0_-;_-* &quot;-&quot;_-;_-@_-"/>
      <alignment horizontal="center" vertical="center" textRotation="0" wrapText="0" indent="0" justifyLastLine="0" shrinkToFit="0" readingOrder="0"/>
    </dxf>
    <dxf>
      <numFmt numFmtId="33" formatCode="_-* #,##0_-;\-* #,##0_-;_-* &quot;-&quot;_-;_-@_-"/>
      <alignment horizontal="center" vertical="center" textRotation="0" wrapText="0" indent="0" justifyLastLine="0" shrinkToFit="0" readingOrder="0"/>
      <protection locked="1" hidden="1"/>
    </dxf>
    <dxf>
      <numFmt numFmtId="33" formatCode="_-* #,##0_-;\-* #,##0_-;_-* &quot;-&quot;_-;_-@_-"/>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0_);[Red]\(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27</xdr:row>
      <xdr:rowOff>180975</xdr:rowOff>
    </xdr:from>
    <xdr:to>
      <xdr:col>6</xdr:col>
      <xdr:colOff>2066925</xdr:colOff>
      <xdr:row>36</xdr:row>
      <xdr:rowOff>66675</xdr:rowOff>
    </xdr:to>
    <xdr:pic>
      <xdr:nvPicPr>
        <xdr:cNvPr id="3" name="그림 2">
          <a:extLst>
            <a:ext uri="{FF2B5EF4-FFF2-40B4-BE49-F238E27FC236}">
              <a16:creationId xmlns:a16="http://schemas.microsoft.com/office/drawing/2014/main" id="{822CE1E6-037A-78A3-3147-E549DB13D7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825" y="2943225"/>
          <a:ext cx="1771650" cy="1771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26D0BD-D27A-484A-950D-558C110EADAE}" name="주문서항목" displayName="주문서항목" ref="A4:M24" totalsRowShown="0" headerRowDxfId="25" dataDxfId="24">
  <tableColumns count="13">
    <tableColumn id="1" xr3:uid="{11FDF10E-3A56-4CDE-A35D-645FE1E61432}" name="번호" dataDxfId="23">
      <calculatedColumnFormula>ROW()-4</calculatedColumnFormula>
    </tableColumn>
    <tableColumn id="2" xr3:uid="{DF688DBD-74EA-4931-982B-A21E3E336B68}" name="주문하는 _x000a_분 이름" dataDxfId="22"/>
    <tableColumn id="3" xr3:uid="{DE3091D6-C425-46A8-99F5-9F94F71D0504}" name="주문하는 분 _x000a_전화번호" dataDxfId="21"/>
    <tableColumn id="4" xr3:uid="{E096CD72-A298-4750-BD01-84CD2E4575C4}" name="받는 분 _x000a_이름" dataDxfId="20"/>
    <tableColumn id="5" xr3:uid="{C2AD6689-5A9D-4091-AEF4-5349277F1E1A}" name="받는 분 _x000a_전화번호" dataDxfId="19"/>
    <tableColumn id="6" xr3:uid="{EB65F860-7C83-41D6-B85E-CFABD3A5BD3D}" name="받는 분 주소" dataDxfId="18"/>
    <tableColumn id="8" xr3:uid="{2AC1AED2-A620-4FED-B2FF-84AF516A1F84}" name="상품명" dataDxfId="17"/>
    <tableColumn id="10" xr3:uid="{99975E94-22AA-47B8-AB4E-9070BECE0461}" name="수량" dataDxfId="16"/>
    <tableColumn id="7" xr3:uid="{E9D2152D-C2A4-40BE-8316-95FA6AF14412}" name="상품_x000a_번호" dataDxfId="15">
      <calculatedColumnFormula>VLOOKUP($G5,hidden!$A$2:$C$41,2,0)</calculatedColumnFormula>
    </tableColumn>
    <tableColumn id="9" xr3:uid="{1763F475-42AF-4C91-9914-9FAE0DA05DFA}" name="단가" dataDxfId="14">
      <calculatedColumnFormula>IF(OR($G5="",$H5=""),"",VLOOKUP($G5,hidden!$A$2:$C$41,3,0))</calculatedColumnFormula>
    </tableColumn>
    <tableColumn id="13" xr3:uid="{31874A2A-E0F3-4A4D-8A24-93F34D063281}" name="상품 소계" dataDxfId="13">
      <calculatedColumnFormula>IF(OR($J5="",$H5=""),"",$J5*$H5)</calculatedColumnFormula>
    </tableColumn>
    <tableColumn id="11" xr3:uid="{CE4A1C0E-12C0-4AB6-ADD6-2E9C1A00D809}" name="배송비" dataDxfId="12">
      <calculatedColumnFormula>IF(OR($G5="",H5=""),"",IF(OR($I5&gt;=16,$I5=9),0,IF($I5&lt;=7,IF(H5&gt;=10,0,3500),IF(OR(AND($I5&lt;=15,$I5&gt;=10),$I5=8),IF($H5&gt;=5,0,4000),0))))</calculatedColumnFormula>
    </tableColumn>
    <tableColumn id="12" xr3:uid="{A32ABE02-ADFA-4207-AFBE-AD40A4D44D97}" name="합계금액" dataDxfId="11">
      <calculatedColumnFormula>IF(OR($J5="",$H5="",$L5=""),"",$J5*$H5+$L5)</calculatedColumnFormula>
    </tableColumn>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1AED15-C3FB-41AF-9F72-4E02BE89013D}" name="표1_35" displayName="표1_35" ref="A1:F41" totalsRowShown="0" headerRowDxfId="10">
  <autoFilter ref="A1:F41" xr:uid="{5748F3C9-20EA-4169-BC39-578B5D590AE0}"/>
  <tableColumns count="6">
    <tableColumn id="1" xr3:uid="{6F82FF32-12A1-498F-A1CC-A834EEFCFDBF}" name="번호" dataDxfId="9"/>
    <tableColumn id="2" xr3:uid="{B337C956-D9A8-444A-AC87-CFFD9AE9373D}" name="상품명"/>
    <tableColumn id="3" xr3:uid="{FD7AD9BE-5621-4B4C-9227-25018ED50B92}" name="판매가" dataDxfId="8"/>
    <tableColumn id="4" xr3:uid="{A49177B8-74D8-4431-88AE-4D2F07DEB225}" name="배송비" dataDxfId="7"/>
    <tableColumn id="5" xr3:uid="{FC4591AF-A9BE-4B55-B490-1FD71D5C004E}" name="업체명" dataDxfId="6"/>
    <tableColumn id="6" xr3:uid="{C62F8F70-74F0-4E2E-91E3-3CEADC3292A2}" name="상품상세"/>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9EA679-765F-47EF-A35A-9DA1FE2EABBD}" name="표1_3" displayName="표1_3" ref="A1:F41" totalsRowShown="0" headerRowDxfId="5">
  <autoFilter ref="A1:F41" xr:uid="{5748F3C9-20EA-4169-BC39-578B5D590AE0}"/>
  <tableColumns count="6">
    <tableColumn id="2" xr3:uid="{6D8F7715-0564-40B7-85C3-64FEED263894}" name="상품명" dataDxfId="4"/>
    <tableColumn id="1" xr3:uid="{55FC2495-08C6-4407-A557-4D0AAC8D6428}" name="번호" dataDxfId="3"/>
    <tableColumn id="3" xr3:uid="{8A66B0B5-53FB-4EC7-8353-F3E1DDD8B1B2}" name="판매가" dataDxfId="2"/>
    <tableColumn id="4" xr3:uid="{05196512-B427-42CA-8887-71E19BA9E29D}" name="배송비" dataDxfId="1"/>
    <tableColumn id="5" xr3:uid="{D0D9E099-4E3B-4596-A35D-CE2047F84F06}" name="업체명" dataDxfId="0"/>
    <tableColumn id="6" xr3:uid="{39270E3C-B4C4-4A69-8929-97BBCE0D1E40}" name="상품상세"/>
  </tableColumns>
  <tableStyleInfo name="TableStyleLight8" showFirstColumn="0" showLastColumn="0" showRowStripes="1" showColumnStripes="0"/>
</table>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uldabang@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7860-B28C-44CB-9B27-D1446ACB7E95}">
  <dimension ref="A1:M39"/>
  <sheetViews>
    <sheetView showGridLines="0" tabSelected="1" workbookViewId="0">
      <selection sqref="A1:E2"/>
    </sheetView>
  </sheetViews>
  <sheetFormatPr defaultRowHeight="16.5"/>
  <cols>
    <col min="1" max="1" width="5.5" bestFit="1" customWidth="1"/>
    <col min="2" max="2" width="9.25" bestFit="1" customWidth="1"/>
    <col min="3" max="3" width="13.875" customWidth="1"/>
    <col min="4" max="4" width="12.25" customWidth="1"/>
    <col min="5" max="5" width="14.375" bestFit="1" customWidth="1"/>
    <col min="6" max="6" width="27.5" bestFit="1" customWidth="1"/>
    <col min="7" max="7" width="42.875" bestFit="1" customWidth="1"/>
    <col min="8" max="8" width="8.375" bestFit="1" customWidth="1"/>
    <col min="9" max="9" width="6.875" hidden="1" customWidth="1"/>
    <col min="11" max="11" width="10.875" bestFit="1" customWidth="1"/>
    <col min="12" max="12" width="11.75" customWidth="1"/>
    <col min="13" max="13" width="14.125" customWidth="1"/>
    <col min="14" max="14" width="11.625" bestFit="1" customWidth="1"/>
    <col min="15" max="15" width="14.875" customWidth="1"/>
  </cols>
  <sheetData>
    <row r="1" spans="1:13" ht="26.25" customHeight="1">
      <c r="A1" s="33" t="s">
        <v>0</v>
      </c>
      <c r="B1" s="33"/>
      <c r="C1" s="33"/>
      <c r="D1" s="33"/>
      <c r="E1" s="33"/>
      <c r="F1" s="34" t="s">
        <v>90</v>
      </c>
      <c r="G1" s="34"/>
      <c r="H1" s="34"/>
      <c r="I1" s="34"/>
      <c r="J1" s="34"/>
      <c r="K1" s="34"/>
      <c r="L1" s="34"/>
      <c r="M1" s="34"/>
    </row>
    <row r="2" spans="1:13" ht="26.25" customHeight="1">
      <c r="A2" s="33"/>
      <c r="B2" s="33"/>
      <c r="C2" s="33"/>
      <c r="D2" s="33"/>
      <c r="E2" s="33"/>
      <c r="F2" s="34"/>
      <c r="G2" s="34"/>
      <c r="H2" s="34"/>
      <c r="I2" s="34"/>
      <c r="J2" s="34"/>
      <c r="K2" s="34"/>
      <c r="L2" s="34"/>
      <c r="M2" s="34"/>
    </row>
    <row r="3" spans="1:13">
      <c r="A3" t="s">
        <v>24</v>
      </c>
    </row>
    <row r="4" spans="1:13" ht="33">
      <c r="A4" s="1" t="s">
        <v>1</v>
      </c>
      <c r="B4" s="26" t="s">
        <v>13</v>
      </c>
      <c r="C4" s="26" t="s">
        <v>14</v>
      </c>
      <c r="D4" s="24" t="s">
        <v>15</v>
      </c>
      <c r="E4" s="24" t="s">
        <v>16</v>
      </c>
      <c r="F4" s="25" t="s">
        <v>2</v>
      </c>
      <c r="G4" s="27" t="s">
        <v>3</v>
      </c>
      <c r="H4" s="27" t="s">
        <v>5</v>
      </c>
      <c r="I4" s="28" t="s">
        <v>23</v>
      </c>
      <c r="J4" s="29" t="s">
        <v>4</v>
      </c>
      <c r="K4" s="29" t="s">
        <v>10</v>
      </c>
      <c r="L4" s="29" t="s">
        <v>6</v>
      </c>
      <c r="M4" s="29" t="s">
        <v>7</v>
      </c>
    </row>
    <row r="5" spans="1:13">
      <c r="A5" s="1">
        <f t="shared" ref="A5:A18" si="0">ROW()-4</f>
        <v>1</v>
      </c>
      <c r="B5" s="1" t="s">
        <v>91</v>
      </c>
      <c r="C5" s="1" t="s">
        <v>92</v>
      </c>
      <c r="D5" s="1" t="s">
        <v>91</v>
      </c>
      <c r="E5" s="1" t="s">
        <v>92</v>
      </c>
      <c r="F5" s="1" t="s">
        <v>8</v>
      </c>
      <c r="G5" s="32" t="s">
        <v>75</v>
      </c>
      <c r="H5" s="3">
        <v>1</v>
      </c>
      <c r="I5" s="1">
        <f>VLOOKUP($G5,hidden!$A$2:$C$41,2,0)</f>
        <v>1</v>
      </c>
      <c r="J5" s="2">
        <f>IF(OR($G5="",$H5=""),"",VLOOKUP($G5,hidden!$A$2:$C$41,3,0))</f>
        <v>28000</v>
      </c>
      <c r="K5" s="13">
        <f t="shared" ref="K5:K24" si="1">IF(OR($J5="",$H5=""),"",$J5*$H5)</f>
        <v>28000</v>
      </c>
      <c r="L5" s="2">
        <f t="shared" ref="L5:L24" si="2">IF(OR($G5="",H5=""),"",IF(OR($I5&gt;=16,$I5=9),0,IF($I5&lt;=7,IF(H5&gt;=10,0,3500),IF(OR(AND($I5&lt;=15,$I5&gt;=10),$I5=8),IF($H5&gt;=5,0,4000),0))))</f>
        <v>3500</v>
      </c>
      <c r="M5" s="2">
        <f t="shared" ref="M5:M24" si="3">IF(OR($J5="",$H5="",$L5=""),"",$J5*$H5+$L5)</f>
        <v>31500</v>
      </c>
    </row>
    <row r="6" spans="1:13">
      <c r="A6" s="1">
        <f t="shared" si="0"/>
        <v>2</v>
      </c>
      <c r="B6" s="1"/>
      <c r="C6" s="1"/>
      <c r="D6" s="1"/>
      <c r="E6" s="1"/>
      <c r="F6" s="1"/>
      <c r="G6" s="32"/>
      <c r="H6" s="3"/>
      <c r="I6" s="1" t="e">
        <f>VLOOKUP($G6,hidden!$A$2:$C$41,2,0)</f>
        <v>#N/A</v>
      </c>
      <c r="J6" s="2" t="str">
        <f>IF(OR($G6="",$H6=""),"",VLOOKUP($G6,hidden!$A$2:$C$41,3,0))</f>
        <v/>
      </c>
      <c r="K6" s="13" t="str">
        <f t="shared" si="1"/>
        <v/>
      </c>
      <c r="L6" s="2" t="str">
        <f t="shared" si="2"/>
        <v/>
      </c>
      <c r="M6" s="2" t="str">
        <f t="shared" si="3"/>
        <v/>
      </c>
    </row>
    <row r="7" spans="1:13">
      <c r="A7" s="1">
        <f t="shared" si="0"/>
        <v>3</v>
      </c>
      <c r="B7" s="1"/>
      <c r="C7" s="1"/>
      <c r="D7" s="1"/>
      <c r="E7" s="1"/>
      <c r="F7" s="1"/>
      <c r="G7" s="32"/>
      <c r="H7" s="3"/>
      <c r="I7" s="1" t="e">
        <f>VLOOKUP($G7,hidden!$A$2:$C$41,2,0)</f>
        <v>#N/A</v>
      </c>
      <c r="J7" s="2" t="str">
        <f>IF(OR($G7="",$H7=""),"",VLOOKUP($G7,hidden!$A$2:$C$41,3,0))</f>
        <v/>
      </c>
      <c r="K7" s="13" t="str">
        <f t="shared" si="1"/>
        <v/>
      </c>
      <c r="L7" s="2" t="str">
        <f t="shared" si="2"/>
        <v/>
      </c>
      <c r="M7" s="2" t="str">
        <f t="shared" si="3"/>
        <v/>
      </c>
    </row>
    <row r="8" spans="1:13">
      <c r="A8" s="1">
        <f t="shared" si="0"/>
        <v>4</v>
      </c>
      <c r="B8" s="1"/>
      <c r="C8" s="1"/>
      <c r="D8" s="1"/>
      <c r="E8" s="1"/>
      <c r="F8" s="1"/>
      <c r="G8" s="32"/>
      <c r="H8" s="3"/>
      <c r="I8" s="1" t="e">
        <f>VLOOKUP($G8,hidden!$A$2:$C$41,2,0)</f>
        <v>#N/A</v>
      </c>
      <c r="J8" s="2" t="str">
        <f>IF(OR($G8="",$H8=""),"",VLOOKUP($G8,hidden!$A$2:$C$41,3,0))</f>
        <v/>
      </c>
      <c r="K8" s="13" t="str">
        <f t="shared" si="1"/>
        <v/>
      </c>
      <c r="L8" s="2" t="str">
        <f t="shared" si="2"/>
        <v/>
      </c>
      <c r="M8" s="2" t="str">
        <f t="shared" si="3"/>
        <v/>
      </c>
    </row>
    <row r="9" spans="1:13">
      <c r="A9" s="1">
        <f t="shared" si="0"/>
        <v>5</v>
      </c>
      <c r="B9" s="1"/>
      <c r="C9" s="1"/>
      <c r="D9" s="1"/>
      <c r="E9" s="1"/>
      <c r="F9" s="1"/>
      <c r="G9" s="32"/>
      <c r="H9" s="3"/>
      <c r="I9" s="1" t="e">
        <f>VLOOKUP($G9,hidden!$A$2:$C$41,2,0)</f>
        <v>#N/A</v>
      </c>
      <c r="J9" s="2" t="str">
        <f>IF(OR($G9="",$H9=""),"",VLOOKUP($G9,hidden!$A$2:$C$41,3,0))</f>
        <v/>
      </c>
      <c r="K9" s="13" t="str">
        <f t="shared" si="1"/>
        <v/>
      </c>
      <c r="L9" s="2" t="str">
        <f t="shared" si="2"/>
        <v/>
      </c>
      <c r="M9" s="2" t="str">
        <f t="shared" si="3"/>
        <v/>
      </c>
    </row>
    <row r="10" spans="1:13">
      <c r="A10" s="1">
        <f t="shared" si="0"/>
        <v>6</v>
      </c>
      <c r="B10" s="1"/>
      <c r="C10" s="1"/>
      <c r="D10" s="1"/>
      <c r="E10" s="1"/>
      <c r="F10" s="1"/>
      <c r="G10" s="32"/>
      <c r="H10" s="3"/>
      <c r="I10" s="1" t="e">
        <f>VLOOKUP($G10,hidden!$A$2:$C$41,2,0)</f>
        <v>#N/A</v>
      </c>
      <c r="J10" s="2" t="str">
        <f>IF(OR($G10="",$H10=""),"",VLOOKUP($G10,hidden!$A$2:$C$41,3,0))</f>
        <v/>
      </c>
      <c r="K10" s="13" t="str">
        <f t="shared" si="1"/>
        <v/>
      </c>
      <c r="L10" s="2" t="str">
        <f t="shared" si="2"/>
        <v/>
      </c>
      <c r="M10" s="2" t="str">
        <f t="shared" si="3"/>
        <v/>
      </c>
    </row>
    <row r="11" spans="1:13">
      <c r="A11" s="1">
        <f t="shared" si="0"/>
        <v>7</v>
      </c>
      <c r="B11" s="1"/>
      <c r="C11" s="1"/>
      <c r="D11" s="1"/>
      <c r="E11" s="1"/>
      <c r="F11" s="1"/>
      <c r="G11" s="32"/>
      <c r="H11" s="3"/>
      <c r="I11" s="1" t="e">
        <f>VLOOKUP($G11,hidden!$A$2:$C$41,2,0)</f>
        <v>#N/A</v>
      </c>
      <c r="J11" s="2" t="str">
        <f>IF(OR($G11="",$H11=""),"",VLOOKUP($G11,hidden!$A$2:$C$41,3,0))</f>
        <v/>
      </c>
      <c r="K11" s="13" t="str">
        <f t="shared" si="1"/>
        <v/>
      </c>
      <c r="L11" s="2" t="str">
        <f t="shared" si="2"/>
        <v/>
      </c>
      <c r="M11" s="2" t="str">
        <f t="shared" si="3"/>
        <v/>
      </c>
    </row>
    <row r="12" spans="1:13">
      <c r="A12" s="1">
        <f t="shared" si="0"/>
        <v>8</v>
      </c>
      <c r="B12" s="1"/>
      <c r="C12" s="1"/>
      <c r="D12" s="1"/>
      <c r="E12" s="1"/>
      <c r="F12" s="1"/>
      <c r="G12" s="32"/>
      <c r="H12" s="3"/>
      <c r="I12" s="1" t="e">
        <f>VLOOKUP($G12,hidden!$A$2:$C$41,2,0)</f>
        <v>#N/A</v>
      </c>
      <c r="J12" s="2" t="str">
        <f>IF(OR($G12="",$H12=""),"",VLOOKUP($G12,hidden!$A$2:$C$41,3,0))</f>
        <v/>
      </c>
      <c r="K12" s="13" t="str">
        <f t="shared" si="1"/>
        <v/>
      </c>
      <c r="L12" s="2" t="str">
        <f t="shared" si="2"/>
        <v/>
      </c>
      <c r="M12" s="2" t="str">
        <f t="shared" si="3"/>
        <v/>
      </c>
    </row>
    <row r="13" spans="1:13">
      <c r="A13" s="1">
        <f t="shared" si="0"/>
        <v>9</v>
      </c>
      <c r="B13" s="1"/>
      <c r="C13" s="1"/>
      <c r="D13" s="1"/>
      <c r="E13" s="1"/>
      <c r="F13" s="1"/>
      <c r="G13" s="32"/>
      <c r="H13" s="3"/>
      <c r="I13" s="1" t="e">
        <f>VLOOKUP($G13,hidden!$A$2:$C$41,2,0)</f>
        <v>#N/A</v>
      </c>
      <c r="J13" s="2" t="str">
        <f>IF(OR($G13="",$H13=""),"",VLOOKUP($G13,hidden!$A$2:$C$41,3,0))</f>
        <v/>
      </c>
      <c r="K13" s="13" t="str">
        <f t="shared" si="1"/>
        <v/>
      </c>
      <c r="L13" s="2" t="str">
        <f t="shared" si="2"/>
        <v/>
      </c>
      <c r="M13" s="2" t="str">
        <f t="shared" si="3"/>
        <v/>
      </c>
    </row>
    <row r="14" spans="1:13">
      <c r="A14" s="1">
        <f t="shared" si="0"/>
        <v>10</v>
      </c>
      <c r="B14" s="1"/>
      <c r="C14" s="1"/>
      <c r="D14" s="1"/>
      <c r="E14" s="1"/>
      <c r="F14" s="1"/>
      <c r="G14" s="32"/>
      <c r="H14" s="3"/>
      <c r="I14" s="1" t="e">
        <f>VLOOKUP($G14,hidden!$A$2:$C$41,2,0)</f>
        <v>#N/A</v>
      </c>
      <c r="J14" s="2" t="str">
        <f>IF(OR($G14="",$H14=""),"",VLOOKUP($G14,hidden!$A$2:$C$41,3,0))</f>
        <v/>
      </c>
      <c r="K14" s="13" t="str">
        <f t="shared" si="1"/>
        <v/>
      </c>
      <c r="L14" s="2" t="str">
        <f t="shared" si="2"/>
        <v/>
      </c>
      <c r="M14" s="2" t="str">
        <f t="shared" si="3"/>
        <v/>
      </c>
    </row>
    <row r="15" spans="1:13">
      <c r="A15" s="1">
        <f t="shared" si="0"/>
        <v>11</v>
      </c>
      <c r="B15" s="1"/>
      <c r="C15" s="1"/>
      <c r="D15" s="1"/>
      <c r="E15" s="1"/>
      <c r="F15" s="1"/>
      <c r="G15" s="32"/>
      <c r="H15" s="3"/>
      <c r="I15" s="1" t="e">
        <f>VLOOKUP($G15,hidden!$A$2:$C$41,2,0)</f>
        <v>#N/A</v>
      </c>
      <c r="J15" s="2" t="str">
        <f>IF(OR($G15="",$H15=""),"",VLOOKUP($G15,hidden!$A$2:$C$41,3,0))</f>
        <v/>
      </c>
      <c r="K15" s="13" t="str">
        <f t="shared" si="1"/>
        <v/>
      </c>
      <c r="L15" s="2" t="str">
        <f t="shared" si="2"/>
        <v/>
      </c>
      <c r="M15" s="2" t="str">
        <f t="shared" si="3"/>
        <v/>
      </c>
    </row>
    <row r="16" spans="1:13">
      <c r="A16" s="1">
        <f t="shared" si="0"/>
        <v>12</v>
      </c>
      <c r="B16" s="1"/>
      <c r="C16" s="1"/>
      <c r="D16" s="1"/>
      <c r="E16" s="1"/>
      <c r="F16" s="1"/>
      <c r="G16" s="32"/>
      <c r="H16" s="3"/>
      <c r="I16" s="1" t="e">
        <f>VLOOKUP($G16,hidden!$A$2:$C$41,2,0)</f>
        <v>#N/A</v>
      </c>
      <c r="J16" s="2" t="str">
        <f>IF(OR($G16="",$H16=""),"",VLOOKUP($G16,hidden!$A$2:$C$41,3,0))</f>
        <v/>
      </c>
      <c r="K16" s="13" t="str">
        <f t="shared" si="1"/>
        <v/>
      </c>
      <c r="L16" s="2" t="str">
        <f t="shared" si="2"/>
        <v/>
      </c>
      <c r="M16" s="2" t="str">
        <f t="shared" si="3"/>
        <v/>
      </c>
    </row>
    <row r="17" spans="1:13">
      <c r="A17" s="1">
        <f t="shared" si="0"/>
        <v>13</v>
      </c>
      <c r="B17" s="1"/>
      <c r="C17" s="1"/>
      <c r="D17" s="1"/>
      <c r="E17" s="1"/>
      <c r="F17" s="1"/>
      <c r="G17" s="32"/>
      <c r="H17" s="3"/>
      <c r="I17" s="1" t="e">
        <f>VLOOKUP($G17,hidden!$A$2:$C$41,2,0)</f>
        <v>#N/A</v>
      </c>
      <c r="J17" s="2" t="str">
        <f>IF(OR($G17="",$H17=""),"",VLOOKUP($G17,hidden!$A$2:$C$41,3,0))</f>
        <v/>
      </c>
      <c r="K17" s="13" t="str">
        <f t="shared" si="1"/>
        <v/>
      </c>
      <c r="L17" s="2" t="str">
        <f t="shared" si="2"/>
        <v/>
      </c>
      <c r="M17" s="2" t="str">
        <f t="shared" si="3"/>
        <v/>
      </c>
    </row>
    <row r="18" spans="1:13">
      <c r="A18" s="1">
        <f t="shared" si="0"/>
        <v>14</v>
      </c>
      <c r="B18" s="1"/>
      <c r="C18" s="1"/>
      <c r="D18" s="1"/>
      <c r="E18" s="1"/>
      <c r="F18" s="1"/>
      <c r="G18" s="32"/>
      <c r="H18" s="3"/>
      <c r="I18" s="1" t="e">
        <f>VLOOKUP($G18,hidden!$A$2:$C$41,2,0)</f>
        <v>#N/A</v>
      </c>
      <c r="J18" s="2" t="str">
        <f>IF(OR($G18="",$H18=""),"",VLOOKUP($G18,hidden!$A$2:$C$41,3,0))</f>
        <v/>
      </c>
      <c r="K18" s="13" t="str">
        <f t="shared" si="1"/>
        <v/>
      </c>
      <c r="L18" s="2" t="str">
        <f t="shared" si="2"/>
        <v/>
      </c>
      <c r="M18" s="2" t="str">
        <f t="shared" si="3"/>
        <v/>
      </c>
    </row>
    <row r="19" spans="1:13">
      <c r="A19" s="1">
        <f t="shared" ref="A19:A24" si="4">ROW()-4</f>
        <v>15</v>
      </c>
      <c r="B19" s="1"/>
      <c r="C19" s="1"/>
      <c r="D19" s="1"/>
      <c r="E19" s="1"/>
      <c r="F19" s="1"/>
      <c r="G19" s="32"/>
      <c r="H19" s="3"/>
      <c r="I19" s="1" t="e">
        <f>VLOOKUP($G19,hidden!$A$2:$C$41,2,0)</f>
        <v>#N/A</v>
      </c>
      <c r="J19" s="2" t="str">
        <f>IF(OR($G19="",$H19=""),"",VLOOKUP($G19,hidden!$A$2:$C$41,3,0))</f>
        <v/>
      </c>
      <c r="K19" s="13" t="str">
        <f t="shared" si="1"/>
        <v/>
      </c>
      <c r="L19" s="2" t="str">
        <f t="shared" si="2"/>
        <v/>
      </c>
      <c r="M19" s="2" t="str">
        <f t="shared" si="3"/>
        <v/>
      </c>
    </row>
    <row r="20" spans="1:13">
      <c r="A20" s="1">
        <f t="shared" si="4"/>
        <v>16</v>
      </c>
      <c r="B20" s="1"/>
      <c r="C20" s="1"/>
      <c r="D20" s="1"/>
      <c r="E20" s="1"/>
      <c r="F20" s="1"/>
      <c r="G20" s="32"/>
      <c r="H20" s="3"/>
      <c r="I20" s="1" t="e">
        <f>VLOOKUP($G20,hidden!$A$2:$C$41,2,0)</f>
        <v>#N/A</v>
      </c>
      <c r="J20" s="2" t="str">
        <f>IF(OR($G20="",$H20=""),"",VLOOKUP($G20,hidden!$A$2:$C$41,3,0))</f>
        <v/>
      </c>
      <c r="K20" s="13" t="str">
        <f t="shared" si="1"/>
        <v/>
      </c>
      <c r="L20" s="2" t="str">
        <f t="shared" si="2"/>
        <v/>
      </c>
      <c r="M20" s="2" t="str">
        <f t="shared" si="3"/>
        <v/>
      </c>
    </row>
    <row r="21" spans="1:13">
      <c r="A21" s="1">
        <f t="shared" si="4"/>
        <v>17</v>
      </c>
      <c r="B21" s="1"/>
      <c r="C21" s="1"/>
      <c r="D21" s="1"/>
      <c r="E21" s="1"/>
      <c r="F21" s="1"/>
      <c r="G21" s="32"/>
      <c r="H21" s="3"/>
      <c r="I21" s="1" t="e">
        <f>VLOOKUP($G21,hidden!$A$2:$C$41,2,0)</f>
        <v>#N/A</v>
      </c>
      <c r="J21" s="2" t="str">
        <f>IF(OR($G21="",$H21=""),"",VLOOKUP($G21,hidden!$A$2:$C$41,3,0))</f>
        <v/>
      </c>
      <c r="K21" s="13" t="str">
        <f t="shared" si="1"/>
        <v/>
      </c>
      <c r="L21" s="2" t="str">
        <f t="shared" si="2"/>
        <v/>
      </c>
      <c r="M21" s="2" t="str">
        <f t="shared" si="3"/>
        <v/>
      </c>
    </row>
    <row r="22" spans="1:13">
      <c r="A22" s="1">
        <f t="shared" si="4"/>
        <v>18</v>
      </c>
      <c r="B22" s="1"/>
      <c r="C22" s="1"/>
      <c r="D22" s="1"/>
      <c r="E22" s="1"/>
      <c r="F22" s="1"/>
      <c r="G22" s="32"/>
      <c r="H22" s="3"/>
      <c r="I22" s="1" t="e">
        <f>VLOOKUP($G22,hidden!$A$2:$C$41,2,0)</f>
        <v>#N/A</v>
      </c>
      <c r="J22" s="2" t="str">
        <f>IF(OR($G22="",$H22=""),"",VLOOKUP($G22,hidden!$A$2:$C$41,3,0))</f>
        <v/>
      </c>
      <c r="K22" s="13" t="str">
        <f t="shared" si="1"/>
        <v/>
      </c>
      <c r="L22" s="2" t="str">
        <f t="shared" si="2"/>
        <v/>
      </c>
      <c r="M22" s="2" t="str">
        <f t="shared" si="3"/>
        <v/>
      </c>
    </row>
    <row r="23" spans="1:13">
      <c r="A23" s="1">
        <f t="shared" si="4"/>
        <v>19</v>
      </c>
      <c r="B23" s="1"/>
      <c r="C23" s="1"/>
      <c r="D23" s="1"/>
      <c r="E23" s="1"/>
      <c r="F23" s="1"/>
      <c r="G23" s="32"/>
      <c r="H23" s="3"/>
      <c r="I23" s="1" t="e">
        <f>VLOOKUP($G23,hidden!$A$2:$C$41,2,0)</f>
        <v>#N/A</v>
      </c>
      <c r="J23" s="2" t="str">
        <f>IF(OR($G23="",$H23=""),"",VLOOKUP($G23,hidden!$A$2:$C$41,3,0))</f>
        <v/>
      </c>
      <c r="K23" s="13" t="str">
        <f t="shared" si="1"/>
        <v/>
      </c>
      <c r="L23" s="2" t="str">
        <f t="shared" si="2"/>
        <v/>
      </c>
      <c r="M23" s="2" t="str">
        <f t="shared" si="3"/>
        <v/>
      </c>
    </row>
    <row r="24" spans="1:13">
      <c r="A24" s="1">
        <f t="shared" si="4"/>
        <v>20</v>
      </c>
      <c r="B24" s="1"/>
      <c r="C24" s="1"/>
      <c r="D24" s="1"/>
      <c r="E24" s="1"/>
      <c r="F24" s="1"/>
      <c r="G24" s="32"/>
      <c r="H24" s="3"/>
      <c r="I24" s="1" t="e">
        <f>VLOOKUP($G24,hidden!$A$2:$C$41,2,0)</f>
        <v>#N/A</v>
      </c>
      <c r="J24" s="2" t="str">
        <f>IF(OR($G24="",$H24=""),"",VLOOKUP($G24,hidden!$A$2:$C$41,3,0))</f>
        <v/>
      </c>
      <c r="K24" s="13" t="str">
        <f t="shared" si="1"/>
        <v/>
      </c>
      <c r="L24" s="2" t="str">
        <f t="shared" si="2"/>
        <v/>
      </c>
      <c r="M24" s="2" t="str">
        <f t="shared" si="3"/>
        <v/>
      </c>
    </row>
    <row r="26" spans="1:13">
      <c r="B26" s="6" t="s">
        <v>26</v>
      </c>
      <c r="C26" s="19"/>
      <c r="D26" s="18"/>
      <c r="L26" s="14" t="s">
        <v>10</v>
      </c>
      <c r="M26" s="15">
        <f>SUM(주문서항목[상품 소계])</f>
        <v>28000</v>
      </c>
    </row>
    <row r="27" spans="1:13">
      <c r="B27" s="6" t="s">
        <v>25</v>
      </c>
      <c r="C27" s="20"/>
      <c r="D27" s="21"/>
      <c r="L27" s="16" t="s">
        <v>9</v>
      </c>
      <c r="M27" s="17">
        <f>SUM(주문서항목[배송비])</f>
        <v>3500</v>
      </c>
    </row>
    <row r="28" spans="1:13">
      <c r="B28" s="6" t="s">
        <v>27</v>
      </c>
      <c r="C28" s="18"/>
      <c r="D28" s="18"/>
      <c r="L28" s="5" t="s">
        <v>11</v>
      </c>
      <c r="M28" s="4">
        <f>SUM(M26:M27)</f>
        <v>31500</v>
      </c>
    </row>
    <row r="29" spans="1:13">
      <c r="B29" s="6" t="s">
        <v>28</v>
      </c>
      <c r="C29" s="18"/>
      <c r="D29" s="18"/>
      <c r="E29" s="18"/>
      <c r="F29" s="18"/>
    </row>
    <row r="31" spans="1:13">
      <c r="B31" s="11" t="s">
        <v>20</v>
      </c>
      <c r="C31" s="12"/>
      <c r="D31" s="12" t="s">
        <v>21</v>
      </c>
      <c r="E31" s="12"/>
    </row>
    <row r="32" spans="1:13">
      <c r="B32" s="7" t="s">
        <v>17</v>
      </c>
      <c r="C32" s="7" t="s">
        <v>12</v>
      </c>
      <c r="D32" s="7"/>
      <c r="E32" s="7"/>
      <c r="F32" s="7"/>
    </row>
    <row r="33" spans="2:6">
      <c r="B33" s="8" t="s">
        <v>18</v>
      </c>
      <c r="C33" s="8" t="s">
        <v>29</v>
      </c>
      <c r="D33" s="8"/>
      <c r="E33" s="8"/>
      <c r="F33" s="8"/>
    </row>
    <row r="34" spans="2:6">
      <c r="B34" s="8" t="s">
        <v>19</v>
      </c>
      <c r="C34" s="8"/>
      <c r="D34" s="8"/>
      <c r="E34" s="8"/>
      <c r="F34" s="8"/>
    </row>
    <row r="35" spans="2:6">
      <c r="B35" s="9" t="s">
        <v>22</v>
      </c>
      <c r="C35" s="8"/>
      <c r="D35" s="8"/>
      <c r="E35" s="8"/>
      <c r="F35" s="8"/>
    </row>
    <row r="36" spans="2:6">
      <c r="B36" s="10" t="s">
        <v>93</v>
      </c>
      <c r="C36" s="10"/>
      <c r="D36" s="10"/>
      <c r="E36" s="10"/>
      <c r="F36" s="10"/>
    </row>
    <row r="37" spans="2:6">
      <c r="B37" s="30"/>
      <c r="C37" s="30"/>
      <c r="D37" s="30"/>
      <c r="E37" s="30"/>
      <c r="F37" s="30"/>
    </row>
    <row r="38" spans="2:6">
      <c r="C38" s="30"/>
      <c r="D38" s="30"/>
      <c r="E38" s="30"/>
      <c r="F38" s="30"/>
    </row>
    <row r="39" spans="2:6">
      <c r="C39" s="30"/>
      <c r="D39" s="30"/>
      <c r="E39" s="30"/>
      <c r="F39" s="30"/>
    </row>
  </sheetData>
  <mergeCells count="2">
    <mergeCell ref="A1:E2"/>
    <mergeCell ref="F1:M2"/>
  </mergeCells>
  <phoneticPr fontId="3" type="noConversion"/>
  <dataValidations xWindow="853" yWindow="385" count="3">
    <dataValidation allowBlank="1" showInputMessage="1" showErrorMessage="1" promptTitle="자동계산되는 영역입니다. 입력하지 마세요." prompt=" " sqref="L26:M28 I4:M24" xr:uid="{EC459E7A-201C-447B-B6EE-500B941731ED}"/>
    <dataValidation allowBlank="1" showInputMessage="1" showErrorMessage="1" promptTitle="휴대전화 번호를 입력해주세요. " prompt=" " sqref="C4:C24 E4:E24" xr:uid="{5768AABD-431F-426B-A383-B716EBA0DAC9}"/>
    <dataValidation allowBlank="1" showInputMessage="1" showErrorMessage="1" promptTitle="우편번호는 입력하지 마세요." prompt="  " sqref="F4:F24" xr:uid="{150CB20F-3652-4720-B26A-B4430B9C5440}"/>
  </dataValidations>
  <hyperlinks>
    <hyperlink ref="B31" r:id="rId1" display="mailto:deuldabang@gmail.com" xr:uid="{8E0CC4B2-7A1D-4FE6-90D5-ABA5D1D6B458}"/>
  </hyperlinks>
  <pageMargins left="0.7" right="0.7" top="0.75" bottom="0.75" header="0.3" footer="0.3"/>
  <pageSetup paperSize="9" orientation="portrait" verticalDpi="0" r:id="rId2"/>
  <drawing r:id="rId3"/>
  <tableParts count="1">
    <tablePart r:id="rId4"/>
  </tableParts>
  <extLst>
    <ext xmlns:x14="http://schemas.microsoft.com/office/spreadsheetml/2009/9/main" uri="{CCE6A557-97BC-4b89-ADB6-D9C93CAAB3DF}">
      <x14:dataValidations xmlns:xm="http://schemas.microsoft.com/office/excel/2006/main" xWindow="853" yWindow="385" count="1">
        <x14:dataValidation type="list" allowBlank="1" showInputMessage="1" showErrorMessage="1" xr:uid="{09CAE720-4CD1-439A-8836-0B21FC054264}">
          <x14:formula1>
            <xm:f>hidden!$A$2:$A$41</xm:f>
          </x14:formula1>
          <xm:sqref>G5:G24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72F1-81B3-47F0-95EE-9D28C49840FF}">
  <dimension ref="A1:G41"/>
  <sheetViews>
    <sheetView workbookViewId="0">
      <selection activeCell="A2" sqref="A2"/>
    </sheetView>
  </sheetViews>
  <sheetFormatPr defaultRowHeight="16.5"/>
  <cols>
    <col min="1" max="1" width="9.5" customWidth="1"/>
    <col min="2" max="2" width="38.125" customWidth="1"/>
    <col min="4" max="4" width="35.125" bestFit="1" customWidth="1"/>
    <col min="5" max="5" width="35.125" style="1" bestFit="1" customWidth="1"/>
    <col min="6" max="7" width="255.625" style="1" bestFit="1" customWidth="1"/>
    <col min="8" max="8" width="255.625" bestFit="1" customWidth="1"/>
  </cols>
  <sheetData>
    <row r="1" spans="1:7">
      <c r="A1" s="1" t="s">
        <v>1</v>
      </c>
      <c r="B1" s="1" t="s">
        <v>3</v>
      </c>
      <c r="C1" s="1" t="s">
        <v>86</v>
      </c>
      <c r="D1" s="1" t="s">
        <v>89</v>
      </c>
      <c r="E1" s="1" t="s">
        <v>30</v>
      </c>
      <c r="F1" s="23" t="s">
        <v>54</v>
      </c>
      <c r="G1"/>
    </row>
    <row r="2" spans="1:7">
      <c r="A2" s="1">
        <v>1</v>
      </c>
      <c r="B2" t="s">
        <v>75</v>
      </c>
      <c r="C2" s="22">
        <v>28000</v>
      </c>
      <c r="D2" s="1" t="s">
        <v>88</v>
      </c>
      <c r="E2" s="1" t="s">
        <v>41</v>
      </c>
      <c r="F2" t="s">
        <v>103</v>
      </c>
      <c r="G2"/>
    </row>
    <row r="3" spans="1:7">
      <c r="A3" s="1">
        <v>2</v>
      </c>
      <c r="B3" t="s">
        <v>42</v>
      </c>
      <c r="C3" s="22">
        <v>30000</v>
      </c>
      <c r="D3" s="1" t="s">
        <v>88</v>
      </c>
      <c r="E3" s="1" t="s">
        <v>41</v>
      </c>
      <c r="F3" t="s">
        <v>104</v>
      </c>
      <c r="G3"/>
    </row>
    <row r="4" spans="1:7">
      <c r="A4" s="1">
        <v>3</v>
      </c>
      <c r="B4" t="s">
        <v>43</v>
      </c>
      <c r="C4" s="22">
        <v>30000</v>
      </c>
      <c r="D4" s="1" t="s">
        <v>88</v>
      </c>
      <c r="E4" s="1" t="s">
        <v>41</v>
      </c>
      <c r="F4" t="s">
        <v>105</v>
      </c>
      <c r="G4"/>
    </row>
    <row r="5" spans="1:7">
      <c r="A5" s="1">
        <v>4</v>
      </c>
      <c r="B5" t="s">
        <v>44</v>
      </c>
      <c r="C5" s="22">
        <v>38000</v>
      </c>
      <c r="D5" s="1" t="s">
        <v>88</v>
      </c>
      <c r="E5" s="1" t="s">
        <v>41</v>
      </c>
      <c r="F5" t="s">
        <v>106</v>
      </c>
      <c r="G5"/>
    </row>
    <row r="6" spans="1:7">
      <c r="A6" s="1">
        <v>5</v>
      </c>
      <c r="B6" t="s">
        <v>45</v>
      </c>
      <c r="C6" s="22">
        <v>50000</v>
      </c>
      <c r="D6" s="1" t="s">
        <v>88</v>
      </c>
      <c r="E6" s="1" t="s">
        <v>41</v>
      </c>
      <c r="F6" t="s">
        <v>61</v>
      </c>
      <c r="G6"/>
    </row>
    <row r="7" spans="1:7">
      <c r="A7" s="1">
        <v>6</v>
      </c>
      <c r="B7" t="s">
        <v>46</v>
      </c>
      <c r="C7" s="22">
        <v>40000</v>
      </c>
      <c r="D7" s="1" t="s">
        <v>88</v>
      </c>
      <c r="E7" s="1" t="s">
        <v>41</v>
      </c>
      <c r="F7" t="s">
        <v>62</v>
      </c>
      <c r="G7"/>
    </row>
    <row r="8" spans="1:7">
      <c r="A8" s="1">
        <v>7</v>
      </c>
      <c r="B8" t="s">
        <v>76</v>
      </c>
      <c r="C8" s="22">
        <v>30000</v>
      </c>
      <c r="D8" s="1" t="s">
        <v>88</v>
      </c>
      <c r="E8" s="1" t="s">
        <v>41</v>
      </c>
      <c r="F8" t="s">
        <v>63</v>
      </c>
      <c r="G8"/>
    </row>
    <row r="9" spans="1:7">
      <c r="A9" s="1">
        <v>8</v>
      </c>
      <c r="B9" t="s">
        <v>94</v>
      </c>
      <c r="C9" s="22">
        <v>30000</v>
      </c>
      <c r="D9" s="1" t="s">
        <v>87</v>
      </c>
      <c r="E9" s="1" t="s">
        <v>31</v>
      </c>
      <c r="F9" t="s">
        <v>107</v>
      </c>
      <c r="G9"/>
    </row>
    <row r="10" spans="1:7">
      <c r="A10" s="1">
        <v>9</v>
      </c>
      <c r="B10" t="s">
        <v>95</v>
      </c>
      <c r="C10" s="22">
        <v>40000</v>
      </c>
      <c r="D10" s="1" t="s">
        <v>125</v>
      </c>
      <c r="E10" s="1" t="s">
        <v>31</v>
      </c>
      <c r="F10" t="s">
        <v>108</v>
      </c>
      <c r="G10"/>
    </row>
    <row r="11" spans="1:7">
      <c r="A11" s="1">
        <v>10</v>
      </c>
      <c r="B11" t="s">
        <v>96</v>
      </c>
      <c r="C11" s="22">
        <v>30000</v>
      </c>
      <c r="D11" s="1" t="s">
        <v>87</v>
      </c>
      <c r="E11" s="1" t="s">
        <v>31</v>
      </c>
      <c r="F11" t="s">
        <v>109</v>
      </c>
      <c r="G11"/>
    </row>
    <row r="12" spans="1:7">
      <c r="A12" s="1">
        <v>11</v>
      </c>
      <c r="B12" t="s">
        <v>97</v>
      </c>
      <c r="C12" s="22">
        <v>40000</v>
      </c>
      <c r="D12" s="1" t="s">
        <v>87</v>
      </c>
      <c r="E12" s="1" t="s">
        <v>31</v>
      </c>
      <c r="F12" t="s">
        <v>110</v>
      </c>
      <c r="G12"/>
    </row>
    <row r="13" spans="1:7">
      <c r="A13" s="1">
        <v>12</v>
      </c>
      <c r="B13" t="s">
        <v>32</v>
      </c>
      <c r="C13" s="22">
        <v>30000</v>
      </c>
      <c r="D13" s="1" t="s">
        <v>87</v>
      </c>
      <c r="E13" s="1" t="s">
        <v>31</v>
      </c>
      <c r="F13" t="s">
        <v>111</v>
      </c>
      <c r="G13"/>
    </row>
    <row r="14" spans="1:7">
      <c r="A14" s="1">
        <v>13</v>
      </c>
      <c r="B14" t="s">
        <v>33</v>
      </c>
      <c r="C14" s="22">
        <v>40000</v>
      </c>
      <c r="D14" s="1" t="s">
        <v>87</v>
      </c>
      <c r="E14" s="1" t="s">
        <v>31</v>
      </c>
      <c r="F14" t="s">
        <v>55</v>
      </c>
      <c r="G14"/>
    </row>
    <row r="15" spans="1:7">
      <c r="A15" s="1">
        <v>14</v>
      </c>
      <c r="B15" t="s">
        <v>34</v>
      </c>
      <c r="C15" s="22">
        <v>20000</v>
      </c>
      <c r="D15" s="1" t="s">
        <v>87</v>
      </c>
      <c r="E15" s="1" t="s">
        <v>31</v>
      </c>
      <c r="F15" t="s">
        <v>56</v>
      </c>
      <c r="G15"/>
    </row>
    <row r="16" spans="1:7">
      <c r="A16" s="1">
        <v>15</v>
      </c>
      <c r="B16" t="s">
        <v>35</v>
      </c>
      <c r="C16" s="22">
        <v>30000</v>
      </c>
      <c r="D16" s="1" t="s">
        <v>87</v>
      </c>
      <c r="E16" s="1" t="s">
        <v>31</v>
      </c>
      <c r="F16" t="s">
        <v>112</v>
      </c>
      <c r="G16"/>
    </row>
    <row r="17" spans="1:7">
      <c r="A17" s="1">
        <v>16</v>
      </c>
      <c r="B17" t="s">
        <v>98</v>
      </c>
      <c r="C17" s="22">
        <v>40000</v>
      </c>
      <c r="D17" s="1" t="s">
        <v>125</v>
      </c>
      <c r="E17" s="1" t="s">
        <v>31</v>
      </c>
      <c r="F17" t="s">
        <v>113</v>
      </c>
      <c r="G17"/>
    </row>
    <row r="18" spans="1:7">
      <c r="A18" s="1">
        <v>17</v>
      </c>
      <c r="B18" t="s">
        <v>73</v>
      </c>
      <c r="C18" s="22">
        <v>40000</v>
      </c>
      <c r="D18" s="1" t="s">
        <v>125</v>
      </c>
      <c r="E18" s="1" t="s">
        <v>36</v>
      </c>
      <c r="F18" t="s">
        <v>57</v>
      </c>
      <c r="G18"/>
    </row>
    <row r="19" spans="1:7">
      <c r="A19" s="1">
        <v>18</v>
      </c>
      <c r="B19" t="s">
        <v>74</v>
      </c>
      <c r="C19" s="22">
        <v>50000</v>
      </c>
      <c r="D19" s="1" t="s">
        <v>125</v>
      </c>
      <c r="E19" s="1" t="s">
        <v>36</v>
      </c>
      <c r="F19" t="s">
        <v>114</v>
      </c>
      <c r="G19"/>
    </row>
    <row r="20" spans="1:7">
      <c r="A20" s="1">
        <v>19</v>
      </c>
      <c r="B20" t="s">
        <v>37</v>
      </c>
      <c r="C20" s="22">
        <v>50000</v>
      </c>
      <c r="D20" s="1" t="s">
        <v>125</v>
      </c>
      <c r="E20" s="1" t="s">
        <v>36</v>
      </c>
      <c r="F20" t="s">
        <v>58</v>
      </c>
      <c r="G20"/>
    </row>
    <row r="21" spans="1:7">
      <c r="A21" s="1">
        <v>20</v>
      </c>
      <c r="B21" t="s">
        <v>38</v>
      </c>
      <c r="C21" s="22">
        <v>50000</v>
      </c>
      <c r="D21" s="1" t="s">
        <v>125</v>
      </c>
      <c r="E21" s="1" t="s">
        <v>36</v>
      </c>
      <c r="F21" t="s">
        <v>115</v>
      </c>
      <c r="G21"/>
    </row>
    <row r="22" spans="1:7">
      <c r="A22" s="1">
        <v>21</v>
      </c>
      <c r="B22" t="s">
        <v>39</v>
      </c>
      <c r="C22" s="22">
        <v>30000</v>
      </c>
      <c r="D22" s="1" t="s">
        <v>125</v>
      </c>
      <c r="E22" s="1" t="s">
        <v>36</v>
      </c>
      <c r="F22" t="s">
        <v>59</v>
      </c>
      <c r="G22"/>
    </row>
    <row r="23" spans="1:7">
      <c r="A23" s="1">
        <v>22</v>
      </c>
      <c r="B23" t="s">
        <v>40</v>
      </c>
      <c r="C23" s="22">
        <v>55000</v>
      </c>
      <c r="D23" s="1" t="s">
        <v>125</v>
      </c>
      <c r="E23" s="1" t="s">
        <v>36</v>
      </c>
      <c r="F23" t="s">
        <v>60</v>
      </c>
      <c r="G23"/>
    </row>
    <row r="24" spans="1:7">
      <c r="A24" s="1">
        <v>23</v>
      </c>
      <c r="B24" t="s">
        <v>126</v>
      </c>
      <c r="C24" s="22">
        <v>36000</v>
      </c>
      <c r="D24" s="1" t="s">
        <v>125</v>
      </c>
      <c r="E24" s="1" t="s">
        <v>47</v>
      </c>
      <c r="F24" t="s">
        <v>64</v>
      </c>
      <c r="G24"/>
    </row>
    <row r="25" spans="1:7">
      <c r="A25" s="1">
        <v>24</v>
      </c>
      <c r="B25" t="s">
        <v>48</v>
      </c>
      <c r="C25" s="22">
        <v>92000</v>
      </c>
      <c r="D25" s="1" t="s">
        <v>125</v>
      </c>
      <c r="E25" s="1" t="s">
        <v>47</v>
      </c>
      <c r="F25" t="s">
        <v>65</v>
      </c>
      <c r="G25"/>
    </row>
    <row r="26" spans="1:7">
      <c r="A26" s="1">
        <v>25</v>
      </c>
      <c r="B26" t="s">
        <v>127</v>
      </c>
      <c r="C26" s="22">
        <v>46000</v>
      </c>
      <c r="D26" s="1" t="s">
        <v>125</v>
      </c>
      <c r="E26" s="1" t="s">
        <v>49</v>
      </c>
      <c r="F26" t="s">
        <v>116</v>
      </c>
      <c r="G26"/>
    </row>
    <row r="27" spans="1:7">
      <c r="A27" s="1">
        <v>26</v>
      </c>
      <c r="B27" t="s">
        <v>128</v>
      </c>
      <c r="C27" s="22">
        <v>58000</v>
      </c>
      <c r="D27" s="1" t="s">
        <v>125</v>
      </c>
      <c r="E27" s="1" t="s">
        <v>49</v>
      </c>
      <c r="F27" t="s">
        <v>117</v>
      </c>
      <c r="G27"/>
    </row>
    <row r="28" spans="1:7">
      <c r="A28" s="1">
        <v>27</v>
      </c>
      <c r="B28" t="s">
        <v>77</v>
      </c>
      <c r="C28" s="22">
        <v>70000</v>
      </c>
      <c r="D28" s="1" t="s">
        <v>125</v>
      </c>
      <c r="E28" s="1" t="s">
        <v>50</v>
      </c>
      <c r="F28" t="s">
        <v>118</v>
      </c>
      <c r="G28"/>
    </row>
    <row r="29" spans="1:7">
      <c r="A29" s="1">
        <v>28</v>
      </c>
      <c r="B29" t="s">
        <v>78</v>
      </c>
      <c r="C29" s="22">
        <v>65000</v>
      </c>
      <c r="D29" s="1" t="s">
        <v>125</v>
      </c>
      <c r="E29" s="1" t="s">
        <v>50</v>
      </c>
      <c r="F29" t="s">
        <v>119</v>
      </c>
      <c r="G29"/>
    </row>
    <row r="30" spans="1:7">
      <c r="A30" s="1">
        <v>29</v>
      </c>
      <c r="B30" t="s">
        <v>129</v>
      </c>
      <c r="C30" s="22">
        <v>75000</v>
      </c>
      <c r="D30" s="1" t="s">
        <v>125</v>
      </c>
      <c r="E30" s="1" t="s">
        <v>50</v>
      </c>
      <c r="F30" t="s">
        <v>120</v>
      </c>
      <c r="G30"/>
    </row>
    <row r="31" spans="1:7">
      <c r="A31" s="1">
        <v>30</v>
      </c>
      <c r="B31" t="s">
        <v>99</v>
      </c>
      <c r="C31" s="22">
        <v>40000</v>
      </c>
      <c r="D31" s="1" t="s">
        <v>125</v>
      </c>
      <c r="E31" s="1" t="s">
        <v>51</v>
      </c>
      <c r="F31" t="s">
        <v>121</v>
      </c>
      <c r="G31"/>
    </row>
    <row r="32" spans="1:7">
      <c r="A32" s="1">
        <v>31</v>
      </c>
      <c r="B32" t="s">
        <v>100</v>
      </c>
      <c r="C32" s="22">
        <v>75000</v>
      </c>
      <c r="D32" s="1" t="s">
        <v>125</v>
      </c>
      <c r="E32" s="1" t="s">
        <v>51</v>
      </c>
      <c r="F32" t="s">
        <v>122</v>
      </c>
      <c r="G32"/>
    </row>
    <row r="33" spans="1:7">
      <c r="A33" s="1">
        <v>32</v>
      </c>
      <c r="B33" t="s">
        <v>101</v>
      </c>
      <c r="C33" s="22">
        <v>60000</v>
      </c>
      <c r="D33" s="1" t="s">
        <v>125</v>
      </c>
      <c r="E33" s="1" t="s">
        <v>51</v>
      </c>
      <c r="F33" t="s">
        <v>123</v>
      </c>
      <c r="G33"/>
    </row>
    <row r="34" spans="1:7">
      <c r="A34" s="1">
        <v>33</v>
      </c>
      <c r="B34" t="s">
        <v>79</v>
      </c>
      <c r="C34" s="22">
        <v>55000</v>
      </c>
      <c r="D34" s="1" t="s">
        <v>125</v>
      </c>
      <c r="E34" s="1" t="s">
        <v>52</v>
      </c>
      <c r="F34" t="s">
        <v>66</v>
      </c>
      <c r="G34"/>
    </row>
    <row r="35" spans="1:7">
      <c r="A35" s="1">
        <v>34</v>
      </c>
      <c r="B35" t="s">
        <v>102</v>
      </c>
      <c r="C35" s="22">
        <v>45000</v>
      </c>
      <c r="D35" s="1" t="s">
        <v>125</v>
      </c>
      <c r="E35" s="1" t="s">
        <v>52</v>
      </c>
      <c r="F35" t="s">
        <v>124</v>
      </c>
      <c r="G35"/>
    </row>
    <row r="36" spans="1:7">
      <c r="A36" s="1">
        <v>35</v>
      </c>
      <c r="B36" t="s">
        <v>80</v>
      </c>
      <c r="C36" s="22">
        <v>55000</v>
      </c>
      <c r="D36" s="1" t="s">
        <v>125</v>
      </c>
      <c r="E36" s="1" t="s">
        <v>53</v>
      </c>
      <c r="F36" t="s">
        <v>67</v>
      </c>
      <c r="G36"/>
    </row>
    <row r="37" spans="1:7">
      <c r="A37" s="1">
        <v>36</v>
      </c>
      <c r="B37" t="s">
        <v>81</v>
      </c>
      <c r="C37" s="22">
        <v>55000</v>
      </c>
      <c r="D37" s="1" t="s">
        <v>125</v>
      </c>
      <c r="E37" s="1" t="s">
        <v>53</v>
      </c>
      <c r="F37" t="s">
        <v>68</v>
      </c>
      <c r="G37"/>
    </row>
    <row r="38" spans="1:7">
      <c r="A38" s="1">
        <v>37</v>
      </c>
      <c r="B38" t="s">
        <v>82</v>
      </c>
      <c r="C38" s="22">
        <v>55000</v>
      </c>
      <c r="D38" s="1" t="s">
        <v>125</v>
      </c>
      <c r="E38" s="1" t="s">
        <v>53</v>
      </c>
      <c r="F38" t="s">
        <v>69</v>
      </c>
      <c r="G38"/>
    </row>
    <row r="39" spans="1:7">
      <c r="A39" s="1">
        <v>38</v>
      </c>
      <c r="B39" t="s">
        <v>83</v>
      </c>
      <c r="C39" s="22">
        <v>55000</v>
      </c>
      <c r="D39" s="1" t="s">
        <v>125</v>
      </c>
      <c r="E39" s="1" t="s">
        <v>53</v>
      </c>
      <c r="F39" t="s">
        <v>70</v>
      </c>
      <c r="G39"/>
    </row>
    <row r="40" spans="1:7">
      <c r="A40" s="1">
        <v>39</v>
      </c>
      <c r="B40" t="s">
        <v>84</v>
      </c>
      <c r="C40" s="22">
        <v>55000</v>
      </c>
      <c r="D40" s="1" t="s">
        <v>125</v>
      </c>
      <c r="E40" s="1" t="s">
        <v>53</v>
      </c>
      <c r="F40" t="s">
        <v>71</v>
      </c>
      <c r="G40"/>
    </row>
    <row r="41" spans="1:7">
      <c r="A41" s="1">
        <v>40</v>
      </c>
      <c r="B41" t="s">
        <v>85</v>
      </c>
      <c r="C41" s="22">
        <v>55000</v>
      </c>
      <c r="D41" s="1" t="s">
        <v>125</v>
      </c>
      <c r="E41" s="1" t="s">
        <v>53</v>
      </c>
      <c r="F41" t="s">
        <v>72</v>
      </c>
      <c r="G41"/>
    </row>
  </sheetData>
  <phoneticPr fontId="3" type="noConversion"/>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EF40-C5E4-4278-81C0-CAC06411DED7}">
  <dimension ref="A1:F41"/>
  <sheetViews>
    <sheetView topLeftCell="A2" workbookViewId="0">
      <selection activeCell="A2" sqref="A2:C41"/>
    </sheetView>
  </sheetViews>
  <sheetFormatPr defaultRowHeight="16.5"/>
  <cols>
    <col min="1" max="1" width="38.125" customWidth="1"/>
    <col min="2" max="2" width="9.5" bestFit="1" customWidth="1"/>
    <col min="3" max="3" width="18" customWidth="1"/>
    <col min="4" max="5" width="35.125" style="1" bestFit="1" customWidth="1"/>
    <col min="6" max="6" width="255.625" style="1" bestFit="1" customWidth="1"/>
    <col min="7" max="7" width="255.625" bestFit="1" customWidth="1"/>
  </cols>
  <sheetData>
    <row r="1" spans="1:6">
      <c r="A1" s="1" t="s">
        <v>3</v>
      </c>
      <c r="B1" s="1" t="s">
        <v>1</v>
      </c>
      <c r="C1" s="1" t="s">
        <v>86</v>
      </c>
      <c r="D1" s="1" t="s">
        <v>89</v>
      </c>
      <c r="E1" s="1" t="s">
        <v>30</v>
      </c>
      <c r="F1" s="23" t="s">
        <v>54</v>
      </c>
    </row>
    <row r="2" spans="1:6">
      <c r="A2" s="31" t="s">
        <v>75</v>
      </c>
      <c r="B2" s="1">
        <v>1</v>
      </c>
      <c r="C2" s="22">
        <v>28000</v>
      </c>
      <c r="D2" s="1" t="s">
        <v>88</v>
      </c>
      <c r="E2" s="1" t="s">
        <v>41</v>
      </c>
      <c r="F2" t="s">
        <v>103</v>
      </c>
    </row>
    <row r="3" spans="1:6">
      <c r="A3" s="31" t="s">
        <v>42</v>
      </c>
      <c r="B3" s="1">
        <v>2</v>
      </c>
      <c r="C3" s="22">
        <v>30000</v>
      </c>
      <c r="D3" s="1" t="s">
        <v>88</v>
      </c>
      <c r="E3" s="1" t="s">
        <v>41</v>
      </c>
      <c r="F3" t="s">
        <v>104</v>
      </c>
    </row>
    <row r="4" spans="1:6">
      <c r="A4" s="31" t="s">
        <v>43</v>
      </c>
      <c r="B4" s="1">
        <v>3</v>
      </c>
      <c r="C4" s="22">
        <v>30000</v>
      </c>
      <c r="D4" s="1" t="s">
        <v>88</v>
      </c>
      <c r="E4" s="1" t="s">
        <v>41</v>
      </c>
      <c r="F4" t="s">
        <v>105</v>
      </c>
    </row>
    <row r="5" spans="1:6">
      <c r="A5" s="31" t="s">
        <v>44</v>
      </c>
      <c r="B5" s="1">
        <v>4</v>
      </c>
      <c r="C5" s="22">
        <v>38000</v>
      </c>
      <c r="D5" s="1" t="s">
        <v>88</v>
      </c>
      <c r="E5" s="1" t="s">
        <v>41</v>
      </c>
      <c r="F5" t="s">
        <v>106</v>
      </c>
    </row>
    <row r="6" spans="1:6">
      <c r="A6" s="31" t="s">
        <v>45</v>
      </c>
      <c r="B6" s="1">
        <v>5</v>
      </c>
      <c r="C6" s="22">
        <v>50000</v>
      </c>
      <c r="D6" s="1" t="s">
        <v>88</v>
      </c>
      <c r="E6" s="1" t="s">
        <v>41</v>
      </c>
      <c r="F6" t="s">
        <v>61</v>
      </c>
    </row>
    <row r="7" spans="1:6">
      <c r="A7" s="31" t="s">
        <v>46</v>
      </c>
      <c r="B7" s="1">
        <v>6</v>
      </c>
      <c r="C7" s="22">
        <v>40000</v>
      </c>
      <c r="D7" s="1" t="s">
        <v>88</v>
      </c>
      <c r="E7" s="1" t="s">
        <v>41</v>
      </c>
      <c r="F7" t="s">
        <v>62</v>
      </c>
    </row>
    <row r="8" spans="1:6">
      <c r="A8" s="31" t="s">
        <v>76</v>
      </c>
      <c r="B8" s="1">
        <v>7</v>
      </c>
      <c r="C8" s="22">
        <v>30000</v>
      </c>
      <c r="D8" s="1" t="s">
        <v>88</v>
      </c>
      <c r="E8" s="1" t="s">
        <v>41</v>
      </c>
      <c r="F8" t="s">
        <v>63</v>
      </c>
    </row>
    <row r="9" spans="1:6">
      <c r="A9" s="31" t="s">
        <v>94</v>
      </c>
      <c r="B9" s="1">
        <v>8</v>
      </c>
      <c r="C9" s="22">
        <v>30000</v>
      </c>
      <c r="D9" s="1" t="s">
        <v>87</v>
      </c>
      <c r="E9" s="1" t="s">
        <v>31</v>
      </c>
      <c r="F9" t="s">
        <v>107</v>
      </c>
    </row>
    <row r="10" spans="1:6">
      <c r="A10" s="31" t="s">
        <v>95</v>
      </c>
      <c r="B10" s="1">
        <v>9</v>
      </c>
      <c r="C10" s="22">
        <v>40000</v>
      </c>
      <c r="D10" s="1">
        <v>0</v>
      </c>
      <c r="E10" s="1" t="s">
        <v>31</v>
      </c>
      <c r="F10" t="s">
        <v>108</v>
      </c>
    </row>
    <row r="11" spans="1:6">
      <c r="A11" s="31" t="s">
        <v>96</v>
      </c>
      <c r="B11" s="1">
        <v>10</v>
      </c>
      <c r="C11" s="22">
        <v>30000</v>
      </c>
      <c r="D11" s="1" t="s">
        <v>87</v>
      </c>
      <c r="E11" s="1" t="s">
        <v>31</v>
      </c>
      <c r="F11" t="s">
        <v>109</v>
      </c>
    </row>
    <row r="12" spans="1:6">
      <c r="A12" s="31" t="s">
        <v>97</v>
      </c>
      <c r="B12" s="1">
        <v>11</v>
      </c>
      <c r="C12" s="22">
        <v>40000</v>
      </c>
      <c r="D12" s="1" t="s">
        <v>87</v>
      </c>
      <c r="E12" s="1" t="s">
        <v>31</v>
      </c>
      <c r="F12" t="s">
        <v>110</v>
      </c>
    </row>
    <row r="13" spans="1:6">
      <c r="A13" s="31" t="s">
        <v>32</v>
      </c>
      <c r="B13" s="1">
        <v>12</v>
      </c>
      <c r="C13" s="22">
        <v>30000</v>
      </c>
      <c r="D13" s="1" t="s">
        <v>87</v>
      </c>
      <c r="E13" s="1" t="s">
        <v>31</v>
      </c>
      <c r="F13" t="s">
        <v>111</v>
      </c>
    </row>
    <row r="14" spans="1:6">
      <c r="A14" s="31" t="s">
        <v>33</v>
      </c>
      <c r="B14" s="1">
        <v>13</v>
      </c>
      <c r="C14" s="22">
        <v>40000</v>
      </c>
      <c r="D14" s="1" t="s">
        <v>87</v>
      </c>
      <c r="E14" s="1" t="s">
        <v>31</v>
      </c>
      <c r="F14" t="s">
        <v>55</v>
      </c>
    </row>
    <row r="15" spans="1:6">
      <c r="A15" s="31" t="s">
        <v>34</v>
      </c>
      <c r="B15" s="1">
        <v>14</v>
      </c>
      <c r="C15" s="22">
        <v>20000</v>
      </c>
      <c r="D15" s="1" t="s">
        <v>87</v>
      </c>
      <c r="E15" s="1" t="s">
        <v>31</v>
      </c>
      <c r="F15" t="s">
        <v>56</v>
      </c>
    </row>
    <row r="16" spans="1:6">
      <c r="A16" s="31" t="s">
        <v>35</v>
      </c>
      <c r="B16" s="1">
        <v>15</v>
      </c>
      <c r="C16" s="22">
        <v>30000</v>
      </c>
      <c r="D16" s="1" t="s">
        <v>87</v>
      </c>
      <c r="E16" s="1" t="s">
        <v>31</v>
      </c>
      <c r="F16" t="s">
        <v>112</v>
      </c>
    </row>
    <row r="17" spans="1:6">
      <c r="A17" s="31" t="s">
        <v>98</v>
      </c>
      <c r="B17" s="1">
        <v>16</v>
      </c>
      <c r="C17" s="22">
        <v>40000</v>
      </c>
      <c r="D17" s="1">
        <v>0</v>
      </c>
      <c r="E17" s="1" t="s">
        <v>31</v>
      </c>
      <c r="F17" t="s">
        <v>113</v>
      </c>
    </row>
    <row r="18" spans="1:6">
      <c r="A18" s="31" t="s">
        <v>73</v>
      </c>
      <c r="B18" s="1">
        <v>17</v>
      </c>
      <c r="C18" s="22">
        <v>40000</v>
      </c>
      <c r="D18" s="1">
        <v>0</v>
      </c>
      <c r="E18" s="1" t="s">
        <v>36</v>
      </c>
      <c r="F18" t="s">
        <v>57</v>
      </c>
    </row>
    <row r="19" spans="1:6">
      <c r="A19" s="31" t="s">
        <v>74</v>
      </c>
      <c r="B19" s="1">
        <v>18</v>
      </c>
      <c r="C19" s="22">
        <v>50000</v>
      </c>
      <c r="D19" s="1">
        <v>0</v>
      </c>
      <c r="E19" s="1" t="s">
        <v>36</v>
      </c>
      <c r="F19" t="s">
        <v>114</v>
      </c>
    </row>
    <row r="20" spans="1:6">
      <c r="A20" s="31" t="s">
        <v>37</v>
      </c>
      <c r="B20" s="1">
        <v>19</v>
      </c>
      <c r="C20" s="22">
        <v>50000</v>
      </c>
      <c r="D20" s="1">
        <v>0</v>
      </c>
      <c r="E20" s="1" t="s">
        <v>36</v>
      </c>
      <c r="F20" t="s">
        <v>58</v>
      </c>
    </row>
    <row r="21" spans="1:6">
      <c r="A21" s="31" t="s">
        <v>38</v>
      </c>
      <c r="B21" s="1">
        <v>20</v>
      </c>
      <c r="C21" s="22">
        <v>50000</v>
      </c>
      <c r="D21" s="1">
        <v>0</v>
      </c>
      <c r="E21" s="1" t="s">
        <v>36</v>
      </c>
      <c r="F21" t="s">
        <v>115</v>
      </c>
    </row>
    <row r="22" spans="1:6">
      <c r="A22" s="31" t="s">
        <v>39</v>
      </c>
      <c r="B22" s="1">
        <v>21</v>
      </c>
      <c r="C22" s="22">
        <v>30000</v>
      </c>
      <c r="D22" s="1">
        <v>0</v>
      </c>
      <c r="E22" s="1" t="s">
        <v>36</v>
      </c>
      <c r="F22" t="s">
        <v>59</v>
      </c>
    </row>
    <row r="23" spans="1:6">
      <c r="A23" s="31" t="s">
        <v>40</v>
      </c>
      <c r="B23" s="1">
        <v>22</v>
      </c>
      <c r="C23" s="22">
        <v>55000</v>
      </c>
      <c r="D23" s="1">
        <v>0</v>
      </c>
      <c r="E23" s="1" t="s">
        <v>36</v>
      </c>
      <c r="F23" t="s">
        <v>60</v>
      </c>
    </row>
    <row r="24" spans="1:6">
      <c r="A24" s="31" t="s">
        <v>126</v>
      </c>
      <c r="B24" s="1">
        <v>23</v>
      </c>
      <c r="C24" s="22">
        <v>36000</v>
      </c>
      <c r="D24" s="1">
        <v>0</v>
      </c>
      <c r="E24" s="1" t="s">
        <v>47</v>
      </c>
      <c r="F24" t="s">
        <v>64</v>
      </c>
    </row>
    <row r="25" spans="1:6">
      <c r="A25" s="31" t="s">
        <v>48</v>
      </c>
      <c r="B25" s="1">
        <v>24</v>
      </c>
      <c r="C25" s="22">
        <v>92000</v>
      </c>
      <c r="D25" s="1">
        <v>0</v>
      </c>
      <c r="E25" s="1" t="s">
        <v>47</v>
      </c>
      <c r="F25" t="s">
        <v>65</v>
      </c>
    </row>
    <row r="26" spans="1:6">
      <c r="A26" s="31" t="s">
        <v>127</v>
      </c>
      <c r="B26" s="1">
        <v>25</v>
      </c>
      <c r="C26" s="22">
        <v>46000</v>
      </c>
      <c r="D26" s="1">
        <v>0</v>
      </c>
      <c r="E26" s="1" t="s">
        <v>49</v>
      </c>
      <c r="F26" t="s">
        <v>116</v>
      </c>
    </row>
    <row r="27" spans="1:6">
      <c r="A27" s="31" t="s">
        <v>128</v>
      </c>
      <c r="B27" s="1">
        <v>26</v>
      </c>
      <c r="C27" s="22">
        <v>58000</v>
      </c>
      <c r="D27" s="1">
        <v>0</v>
      </c>
      <c r="E27" s="1" t="s">
        <v>49</v>
      </c>
      <c r="F27" t="s">
        <v>117</v>
      </c>
    </row>
    <row r="28" spans="1:6">
      <c r="A28" s="31" t="s">
        <v>77</v>
      </c>
      <c r="B28" s="1">
        <v>27</v>
      </c>
      <c r="C28" s="22">
        <v>70000</v>
      </c>
      <c r="D28" s="1">
        <v>0</v>
      </c>
      <c r="E28" s="1" t="s">
        <v>50</v>
      </c>
      <c r="F28" t="s">
        <v>118</v>
      </c>
    </row>
    <row r="29" spans="1:6">
      <c r="A29" s="31" t="s">
        <v>78</v>
      </c>
      <c r="B29" s="1">
        <v>28</v>
      </c>
      <c r="C29" s="22">
        <v>65000</v>
      </c>
      <c r="D29" s="1">
        <v>0</v>
      </c>
      <c r="E29" s="1" t="s">
        <v>50</v>
      </c>
      <c r="F29" t="s">
        <v>119</v>
      </c>
    </row>
    <row r="30" spans="1:6">
      <c r="A30" s="31" t="s">
        <v>129</v>
      </c>
      <c r="B30" s="1">
        <v>29</v>
      </c>
      <c r="C30" s="22">
        <v>75000</v>
      </c>
      <c r="D30" s="1">
        <v>0</v>
      </c>
      <c r="E30" s="1" t="s">
        <v>50</v>
      </c>
      <c r="F30" t="s">
        <v>120</v>
      </c>
    </row>
    <row r="31" spans="1:6">
      <c r="A31" s="31" t="s">
        <v>99</v>
      </c>
      <c r="B31" s="1">
        <v>30</v>
      </c>
      <c r="C31" s="22">
        <v>40000</v>
      </c>
      <c r="D31" s="1">
        <v>0</v>
      </c>
      <c r="E31" s="1" t="s">
        <v>51</v>
      </c>
      <c r="F31" t="s">
        <v>121</v>
      </c>
    </row>
    <row r="32" spans="1:6">
      <c r="A32" s="31" t="s">
        <v>100</v>
      </c>
      <c r="B32" s="1">
        <v>31</v>
      </c>
      <c r="C32" s="22">
        <v>75000</v>
      </c>
      <c r="D32" s="1">
        <v>0</v>
      </c>
      <c r="E32" s="1" t="s">
        <v>51</v>
      </c>
      <c r="F32" t="s">
        <v>122</v>
      </c>
    </row>
    <row r="33" spans="1:6">
      <c r="A33" s="31" t="s">
        <v>101</v>
      </c>
      <c r="B33" s="1">
        <v>32</v>
      </c>
      <c r="C33" s="22">
        <v>60000</v>
      </c>
      <c r="D33" s="1">
        <v>0</v>
      </c>
      <c r="E33" s="1" t="s">
        <v>51</v>
      </c>
      <c r="F33" t="s">
        <v>123</v>
      </c>
    </row>
    <row r="34" spans="1:6">
      <c r="A34" s="31" t="s">
        <v>79</v>
      </c>
      <c r="B34" s="1">
        <v>33</v>
      </c>
      <c r="C34" s="22">
        <v>55000</v>
      </c>
      <c r="D34" s="1">
        <v>0</v>
      </c>
      <c r="E34" s="1" t="s">
        <v>52</v>
      </c>
      <c r="F34" t="s">
        <v>66</v>
      </c>
    </row>
    <row r="35" spans="1:6">
      <c r="A35" s="31" t="s">
        <v>102</v>
      </c>
      <c r="B35" s="1">
        <v>34</v>
      </c>
      <c r="C35" s="22">
        <v>45000</v>
      </c>
      <c r="D35" s="1">
        <v>0</v>
      </c>
      <c r="E35" s="1" t="s">
        <v>52</v>
      </c>
      <c r="F35" t="s">
        <v>124</v>
      </c>
    </row>
    <row r="36" spans="1:6">
      <c r="A36" s="31" t="s">
        <v>80</v>
      </c>
      <c r="B36" s="1">
        <v>35</v>
      </c>
      <c r="C36" s="22">
        <v>55000</v>
      </c>
      <c r="D36" s="1">
        <v>0</v>
      </c>
      <c r="E36" s="1" t="s">
        <v>53</v>
      </c>
      <c r="F36" t="s">
        <v>67</v>
      </c>
    </row>
    <row r="37" spans="1:6">
      <c r="A37" s="31" t="s">
        <v>81</v>
      </c>
      <c r="B37" s="1">
        <v>36</v>
      </c>
      <c r="C37" s="22">
        <v>55000</v>
      </c>
      <c r="D37" s="1">
        <v>0</v>
      </c>
      <c r="E37" s="1" t="s">
        <v>53</v>
      </c>
      <c r="F37" t="s">
        <v>68</v>
      </c>
    </row>
    <row r="38" spans="1:6">
      <c r="A38" s="31" t="s">
        <v>82</v>
      </c>
      <c r="B38" s="1">
        <v>37</v>
      </c>
      <c r="C38" s="22">
        <v>55000</v>
      </c>
      <c r="D38" s="1">
        <v>0</v>
      </c>
      <c r="E38" s="1" t="s">
        <v>53</v>
      </c>
      <c r="F38" t="s">
        <v>69</v>
      </c>
    </row>
    <row r="39" spans="1:6">
      <c r="A39" s="31" t="s">
        <v>83</v>
      </c>
      <c r="B39" s="1">
        <v>38</v>
      </c>
      <c r="C39" s="22">
        <v>55000</v>
      </c>
      <c r="D39" s="1">
        <v>0</v>
      </c>
      <c r="E39" s="1" t="s">
        <v>53</v>
      </c>
      <c r="F39" t="s">
        <v>70</v>
      </c>
    </row>
    <row r="40" spans="1:6">
      <c r="A40" s="31" t="s">
        <v>84</v>
      </c>
      <c r="B40" s="1">
        <v>39</v>
      </c>
      <c r="C40" s="22">
        <v>55000</v>
      </c>
      <c r="D40" s="1">
        <v>0</v>
      </c>
      <c r="E40" s="1" t="s">
        <v>53</v>
      </c>
      <c r="F40" t="s">
        <v>71</v>
      </c>
    </row>
    <row r="41" spans="1:6">
      <c r="A41" s="31" t="s">
        <v>85</v>
      </c>
      <c r="B41" s="1">
        <v>40</v>
      </c>
      <c r="C41" s="22">
        <v>55000</v>
      </c>
      <c r="D41" s="1">
        <v>0</v>
      </c>
      <c r="E41" s="1" t="s">
        <v>53</v>
      </c>
      <c r="F41" t="s">
        <v>72</v>
      </c>
    </row>
  </sheetData>
  <phoneticPr fontId="3" type="noConversion"/>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F 0 l W D s W t c y k A A A A 9 w A A A B I A H A B D b 2 5 m a W c v U G F j a 2 F n Z S 5 4 b W w g o h g A K K A U A A A A A A A A A A A A A A A A A A A A A A A A A A A A h Y 8 x D o I w G I W v Q r r T l r I Y 8 l M H R y U x m h j X p l R o g N b Q Y r m b g 0 f y C m I U d X N 8 3 / u G 9 + 7 X G y z H r o 0 u q n f a m h w l m K J I G W l L b a o c D f 4 U L 9 C S w 1 b I R l Q q m m T j s t G V O a q 9 P 2 e E h B B w S L H t K 8 I o T c i x 2 O x l r T q B P r L + L 8 f a O C + M V I j D 4 T W G M 5 y w F C e U M U y B z B Q K b b 4 G m w Y / 2 x 8 I q 6 H 1 Q 6 9 4 Y + P 1 D s g c g b x P 8 A d Q S w M E F A A C A A g A i F 0 l 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h d J V g o i k e 4 D g A A A B E A A A A T A B w A R m 9 y b X V s Y X M v U 2 V j d G l v b j E u b S C i G A A o o B Q A A A A A A A A A A A A A A A A A A A A A A A A A A A A r T k 0 u y c z P U w i G 0 I b W A F B L A Q I t A B Q A A g A I A I h d J V g 7 F r X M p A A A A P c A A A A S A A A A A A A A A A A A A A A A A A A A A A B D b 2 5 m a W c v U G F j a 2 F n Z S 5 4 b W x Q S w E C L Q A U A A I A C A C I X S V Y D 8 r p q 6 Q A A A D p A A A A E w A A A A A A A A A A A A A A A A D w A A A A W 0 N v b n R l b n R f V H l w Z X N d L n h t b F B L A Q I t A B Q A A g A I A I h d J 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a A T F i y 1 V 5 Q Y j h y 1 A m d B K T A A A A A A I A A A A A A B B m A A A A A Q A A I A A A A I 7 w M 2 w X u B H B V R m / b 8 T N c B J H A T z W i F 8 I R 8 v 1 V a Z + q 0 b k A A A A A A 6 A A A A A A g A A I A A A A L p l O T n 9 Y 0 4 U l A X v x 4 g k W k Q S c R / b o l 7 F H 2 u K / 8 n Z k 0 N r U A A A A E g I o K 0 W L i N Y f V u + Q 7 B D g Q E B Y O V N L I M L b P 3 h W L L H f j k o T 9 e R 6 t E a o p k n z 1 s b q l t F e m o q L I n q V G N D A n t z n / t s 0 r 7 t L 6 + N 1 D V C C 7 X Z G O x S D V q / Q A A A A E r X v I S B y t V 4 Y N c P Q e x b + h j s r e 0 W I h x 1 i O G C V n z h + b T U v O 7 Q 2 Z f X 5 L q M b h W e o l H A 7 6 q R j k b s a V m + 6 I 8 C l 6 l c w 9 w = < / D a t a M a s h u p > 
</file>

<file path=customXml/itemProps1.xml><?xml version="1.0" encoding="utf-8"?>
<ds:datastoreItem xmlns:ds="http://schemas.openxmlformats.org/officeDocument/2006/customXml" ds:itemID="{9C5E1172-9479-4BF7-9DDB-16629987AA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11</vt:i4>
      </vt:variant>
    </vt:vector>
  </HeadingPairs>
  <TitlesOfParts>
    <vt:vector size="14" baseType="lpstr">
      <vt:lpstr>주문서 양식</vt:lpstr>
      <vt:lpstr>상품단가표</vt:lpstr>
      <vt:lpstr>hidden</vt:lpstr>
      <vt:lpstr>hidden!배송비</vt:lpstr>
      <vt:lpstr>상품단가표!배송비</vt:lpstr>
      <vt:lpstr>배송비</vt:lpstr>
      <vt:lpstr>상품단가표!상품명</vt:lpstr>
      <vt:lpstr>상품명</vt:lpstr>
      <vt:lpstr>hidden!상품소계</vt:lpstr>
      <vt:lpstr>상품단가표!상품소계</vt:lpstr>
      <vt:lpstr>상품소계</vt:lpstr>
      <vt:lpstr>hidden!합계금액</vt:lpstr>
      <vt:lpstr>상품단가표!합계금액</vt:lpstr>
      <vt:lpstr>합계금액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parkjunho</dc:creator>
  <cp:lastModifiedBy>deuldabang</cp:lastModifiedBy>
  <dcterms:created xsi:type="dcterms:W3CDTF">2023-08-21T07:50:59Z</dcterms:created>
  <dcterms:modified xsi:type="dcterms:W3CDTF">2024-08-12T02:28:48Z</dcterms:modified>
</cp:coreProperties>
</file>